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activeTab="0"/>
  </bookViews>
  <sheets>
    <sheet name="Alapadatok" sheetId="1" r:id="rId1"/>
    <sheet name="Felkészülés" sheetId="2" r:id="rId2"/>
    <sheet name="Versenynaptár" sheetId="3" r:id="rId3"/>
    <sheet name="Költségvetés" sheetId="4" r:id="rId4"/>
  </sheets>
  <definedNames/>
  <calcPr fullCalcOnLoad="1"/>
</workbook>
</file>

<file path=xl/sharedStrings.xml><?xml version="1.0" encoding="utf-8"?>
<sst xmlns="http://schemas.openxmlformats.org/spreadsheetml/2006/main" count="371" uniqueCount="202">
  <si>
    <t>Csere</t>
  </si>
  <si>
    <t>Third</t>
  </si>
  <si>
    <t>Second</t>
  </si>
  <si>
    <t>Lead</t>
  </si>
  <si>
    <t>Pszichológus</t>
  </si>
  <si>
    <t>Adminisztratív segítő</t>
  </si>
  <si>
    <t>Csapatépítés</t>
  </si>
  <si>
    <t>Egyéb</t>
  </si>
  <si>
    <t>Csapatnév</t>
  </si>
  <si>
    <t>Fourth</t>
  </si>
  <si>
    <t>Játékosok</t>
  </si>
  <si>
    <t>Név</t>
  </si>
  <si>
    <t>s/vs</t>
  </si>
  <si>
    <t>Edzők, segítők</t>
  </si>
  <si>
    <t>Szerep, feladat</t>
  </si>
  <si>
    <t>Kapcsolattartó (ECF, WCF)</t>
  </si>
  <si>
    <t>Szezon</t>
  </si>
  <si>
    <t>curlinges éveinek száma</t>
  </si>
  <si>
    <t>kéz</t>
  </si>
  <si>
    <t>Nyári felkészülés</t>
  </si>
  <si>
    <t>Vállalások</t>
  </si>
  <si>
    <t>Téli felkészülés</t>
  </si>
  <si>
    <t>Jeges edzések</t>
  </si>
  <si>
    <t>Erőnléti edzések</t>
  </si>
  <si>
    <t>Pszichikai felkészülés</t>
  </si>
  <si>
    <t>Stratégiai edzések</t>
  </si>
  <si>
    <t>Mentális, pszichológia felkészülés</t>
  </si>
  <si>
    <t>A teljesülés értékelése</t>
  </si>
  <si>
    <t>Versenyek</t>
  </si>
  <si>
    <t>Dátum</t>
  </si>
  <si>
    <t>Verseny</t>
  </si>
  <si>
    <t>Egyéb felkészülés</t>
  </si>
  <si>
    <t>Helyszín</t>
  </si>
  <si>
    <t>Verseny jellege</t>
  </si>
  <si>
    <t>Induló játékosok</t>
  </si>
  <si>
    <t>Edzőtáborok</t>
  </si>
  <si>
    <t>Tervezett munka</t>
  </si>
  <si>
    <t>Résztvevő játokosok</t>
  </si>
  <si>
    <t>Időtartam</t>
  </si>
  <si>
    <t>Szintfelmérő feladatok</t>
  </si>
  <si>
    <t>Feladat</t>
  </si>
  <si>
    <t>Elvárt szint</t>
  </si>
  <si>
    <t>Dátum (Eredmény)</t>
  </si>
  <si>
    <t>A felkészülési program végrehajtásának felelőse</t>
  </si>
  <si>
    <t>Közreműködők</t>
  </si>
  <si>
    <t>Ellenőrzés</t>
  </si>
  <si>
    <t>Ellenőrizte</t>
  </si>
  <si>
    <t>Orvosi vizsgálatok</t>
  </si>
  <si>
    <t>A csapat erőssége</t>
  </si>
  <si>
    <t>A csapat fejlesztendő területei</t>
  </si>
  <si>
    <t>A felkészülési terv célja</t>
  </si>
  <si>
    <t>A felkészülés szempontrendszere (kiemelt területek)</t>
  </si>
  <si>
    <t>Július</t>
  </si>
  <si>
    <t>Augusztus</t>
  </si>
  <si>
    <t>Szeptember</t>
  </si>
  <si>
    <t>Október</t>
  </si>
  <si>
    <t>November</t>
  </si>
  <si>
    <t>Erősségek</t>
  </si>
  <si>
    <t>Fejlesztendő területek</t>
  </si>
  <si>
    <t>Minimum elvárás (MCSZ)</t>
  </si>
  <si>
    <t>Program</t>
  </si>
  <si>
    <t>Terv (HUF)</t>
  </si>
  <si>
    <t>KIADÁSOK</t>
  </si>
  <si>
    <t>Jogcím</t>
  </si>
  <si>
    <t>Összeg</t>
  </si>
  <si>
    <t>ALAPADATOK</t>
  </si>
  <si>
    <t>Életkor</t>
  </si>
  <si>
    <t>A csapat célja</t>
  </si>
  <si>
    <t>FELKÉSZÜLÉSI TERV</t>
  </si>
  <si>
    <t>MCSZ értékelés</t>
  </si>
  <si>
    <t>Január</t>
  </si>
  <si>
    <t>Február</t>
  </si>
  <si>
    <t>Március</t>
  </si>
  <si>
    <t>összesen:</t>
  </si>
  <si>
    <t>Összesen</t>
  </si>
  <si>
    <t>Április</t>
  </si>
  <si>
    <t>Május</t>
  </si>
  <si>
    <t>Edző- szakmai vezető</t>
  </si>
  <si>
    <t>Megjegyzés:</t>
  </si>
  <si>
    <t>Erőnléti edző és ékezési tanácsadó</t>
  </si>
  <si>
    <t>Június</t>
  </si>
  <si>
    <t>Pályabérlet (edzés, edzőmeccs)</t>
  </si>
  <si>
    <t>Versenyek:</t>
  </si>
  <si>
    <t>Egyéb:</t>
  </si>
  <si>
    <t>December</t>
  </si>
  <si>
    <t>EB:</t>
  </si>
  <si>
    <t>Magyar Női Válogatott - FTC Girl Jam</t>
  </si>
  <si>
    <t>Biró Bernadett</t>
  </si>
  <si>
    <t>Halász Csilla</t>
  </si>
  <si>
    <t>s</t>
  </si>
  <si>
    <t>Biró Blanka</t>
  </si>
  <si>
    <t>vs</t>
  </si>
  <si>
    <t>Nagy Tímea</t>
  </si>
  <si>
    <t>Gunzinám Zsanett</t>
  </si>
  <si>
    <t>Fóti Balázs</t>
  </si>
  <si>
    <t>MCSZ</t>
  </si>
  <si>
    <t>Hivatalos adminisztratív feladatok elvégzése az EB részvétellel kapcsolatban</t>
  </si>
  <si>
    <t>A csapattagok állóképességének javítása</t>
  </si>
  <si>
    <t>Szakmai felkészítés az EB-re, felkészülési időszak megszervezése, formaidőzítés, EB teljesítmény maximalizálása</t>
  </si>
  <si>
    <t>jobb</t>
  </si>
  <si>
    <t>Magabiztosság erősítése</t>
  </si>
  <si>
    <t>Megbízható, stabil, kiszámítható teljesítmény nyomás alatt is</t>
  </si>
  <si>
    <t>Igazi csapatvezető, jól fogja össze a csapatot mérkőzés közben is</t>
  </si>
  <si>
    <t>Erős ütések kivitelezése</t>
  </si>
  <si>
    <t>Magabiztos draw játék</t>
  </si>
  <si>
    <t>Koncentráció fenntartása</t>
  </si>
  <si>
    <t>Ütéstípusok fejlesztése</t>
  </si>
  <si>
    <t>Jégolvasás továbbfejlesztése</t>
  </si>
  <si>
    <t>Nagyon erős csapategység és jól működő csapatkémia</t>
  </si>
  <si>
    <t>Állóképesség</t>
  </si>
  <si>
    <t>Dokumentálni, hogy sikerül-e megvalósítani a kitűzött feladatokat és milyen mértékben, utólagosan kielemezni, hogy ezek milyen hatással voltak az eredményességre</t>
  </si>
  <si>
    <t>Heti két állóképességi (futás, kerékpár) és heti két erőnléti edzés, az erőnléti edző kontrollja mellett</t>
  </si>
  <si>
    <t>Heti két állóképességi (futás) és heti két erőnléti edzés, az erőnléti edző kontrollja mellett</t>
  </si>
  <si>
    <t>Heti két állóképességi (futás), heti egy erőnléti edzés, az erőnléti edző kontrollja mellett, valamint heti két alkalom rúdtánc erőnléti edzés, edzővel</t>
  </si>
  <si>
    <t>Tóth Péter FTC erőnléti edző</t>
  </si>
  <si>
    <t>Heti egy állóképességi (futás, kerékpár) és heti egy erőnléti edzés, az erőnléti edző kontrollja mellett</t>
  </si>
  <si>
    <t>Heti két állóképességi (futás) és heti egy erőnléti edzés, személyi edző kontrollja mellett</t>
  </si>
  <si>
    <t>Heti egy állóképességi (futás, kerékpár) és heti egy erőnléti edzés, személyi edző kontrollja mellett</t>
  </si>
  <si>
    <t>Fóti Balázs és Tóth Péter</t>
  </si>
  <si>
    <t>Fizikai szintfelmérők havonta az erőnléti edző által</t>
  </si>
  <si>
    <t>Első fizikai szintfelmérő</t>
  </si>
  <si>
    <t>A versenyeket és edzőmérkőzéseket használjuk erre</t>
  </si>
  <si>
    <t>A külföldi utazásokat használjuk erre</t>
  </si>
  <si>
    <t>OSEI szolgálat keretén belül</t>
  </si>
  <si>
    <t>Kolibris Cup</t>
  </si>
  <si>
    <t>2022.09.15-18.</t>
  </si>
  <si>
    <t>Prága</t>
  </si>
  <si>
    <t>Triple Knock-out</t>
  </si>
  <si>
    <t>Teljes csapat</t>
  </si>
  <si>
    <t>Edző</t>
  </si>
  <si>
    <t>Riga</t>
  </si>
  <si>
    <t>Women Latvian International Challanger</t>
  </si>
  <si>
    <t>WCT</t>
  </si>
  <si>
    <t>2022.10.28-31.</t>
  </si>
  <si>
    <t>Magyar Kupa</t>
  </si>
  <si>
    <t>Budapest</t>
  </si>
  <si>
    <t>2022.11.17-27.</t>
  </si>
  <si>
    <t>EB</t>
  </si>
  <si>
    <t>Östersund</t>
  </si>
  <si>
    <t>Egyéni edzés</t>
  </si>
  <si>
    <t>Csapat edzés</t>
  </si>
  <si>
    <t>RIGA WCT</t>
  </si>
  <si>
    <t>MK</t>
  </si>
  <si>
    <t>EB Östersund</t>
  </si>
  <si>
    <t>Kolibris Cup Prága</t>
  </si>
  <si>
    <t>FINANSZÍROZÁS TERV</t>
  </si>
  <si>
    <t>FINANSZÍROZÁS TÉNY</t>
  </si>
  <si>
    <t>bérleti díj</t>
  </si>
  <si>
    <t>Létesítmény kedvezmény</t>
  </si>
  <si>
    <t>FTC támogatás</t>
  </si>
  <si>
    <t>Prága verseny</t>
  </si>
  <si>
    <t>szállás</t>
  </si>
  <si>
    <t>Magyar Curling Szövetség támogatás</t>
  </si>
  <si>
    <t>utazás</t>
  </si>
  <si>
    <t>Játékosok befizetés</t>
  </si>
  <si>
    <t>nevezés</t>
  </si>
  <si>
    <t>ellátás</t>
  </si>
  <si>
    <t>Lodz edzőtábor</t>
  </si>
  <si>
    <t>repjegy</t>
  </si>
  <si>
    <t>autóbérlés</t>
  </si>
  <si>
    <t>Riga WCT verseny</t>
  </si>
  <si>
    <t>vonat</t>
  </si>
  <si>
    <t>biztosítás</t>
  </si>
  <si>
    <t>mezek</t>
  </si>
  <si>
    <t>seprű, seprűfej</t>
  </si>
  <si>
    <t>masszőr</t>
  </si>
  <si>
    <t>segédedző</t>
  </si>
  <si>
    <t>erőnléti edző</t>
  </si>
  <si>
    <t>Magyar Curling Szövetség támogatás összesen</t>
  </si>
  <si>
    <t>Játékosok befizetés összesen</t>
  </si>
  <si>
    <t>FTC támogatás összesen</t>
  </si>
  <si>
    <t>2022 Ősz</t>
  </si>
  <si>
    <t>Szezonnyitó</t>
  </si>
  <si>
    <t>Szezoneleji hangolódás</t>
  </si>
  <si>
    <t>Szezonnyitó Budapest</t>
  </si>
  <si>
    <t>2022.09.09-11.</t>
  </si>
  <si>
    <t>2022.10.20-24.</t>
  </si>
  <si>
    <t>Harasztiné Dr. Sárosi Ilona</t>
  </si>
  <si>
    <t>Mentális és lelki felkészítés, az EB előtti drukk és izgalmiszint a teljesítményre pozitvan hasson</t>
  </si>
  <si>
    <t>Egyéni 1,5 órás felmérés/interjú júliusban és 4-6 közös csapat foglalkozás szeptember végétől az EB-ig</t>
  </si>
  <si>
    <t>Heti két 1 órás egyéni edzés és heti egy 1,5 órás valamint egy 1 órás csapatedzés</t>
  </si>
  <si>
    <t>Heti egy 1 órás egyéni edzés és heti egy 1,5 órás valamint egy 1 órás csapatedzés</t>
  </si>
  <si>
    <t>A hazai versenyek mellett, mérkőzésszám növelése nemzetközi csapatok ellen, idegen jégpályák jégolvasása, magabiztos draw játék tovább erősítése</t>
  </si>
  <si>
    <t>Magyar Curling Szövetség</t>
  </si>
  <si>
    <t>Megtakarítás vagy többletköltség</t>
  </si>
  <si>
    <t>DRK + kölcsönzés</t>
  </si>
  <si>
    <t>Az EB-n legalább 1 győzelem elérése</t>
  </si>
  <si>
    <t>-</t>
  </si>
  <si>
    <t>Költségvetésünk nem teszi lehetővé</t>
  </si>
  <si>
    <t>2022.09.30-2022.10.01</t>
  </si>
  <si>
    <t>6 óra</t>
  </si>
  <si>
    <t>Kamaraerdő</t>
  </si>
  <si>
    <t>3 edzőmérkőzés a vegyes válogatott ellen</t>
  </si>
  <si>
    <t>Gunzinám Zsanett, Biró Blanka, Halász Csilla, Biró Bernadett</t>
  </si>
  <si>
    <t>Szabó Enikő, Fóti Balázs</t>
  </si>
  <si>
    <t>Edzőmérkőzés</t>
  </si>
  <si>
    <t>Edzőmérkőzések</t>
  </si>
  <si>
    <t>Júliusban</t>
  </si>
  <si>
    <t>3 alkalom közös edzés és szintfelmérés edzővel</t>
  </si>
  <si>
    <t>1 alkalom közös edzés és szintfelmérés edzővel</t>
  </si>
  <si>
    <t>2 alkalom közös edzés és szintfelmérés edzővel</t>
  </si>
  <si>
    <t>Nagy György és Belleli Lajos 2x2 óra alkalommal október folyamán konzultáció keretében a világverseny tapasztalataikat osztják meg a csapattal.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</si>
</sst>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.00\ &quot;HUF&quot;_-;\-* #,##0.00\ &quot;HUF&quot;_-;_-* &quot;-&quot;??\ &quot;HUF&quot;_-;_-@_-"/>
    <numFmt numFmtId="170" formatCode="_-* #,##0\ _H_U_F_-;\-* #,##0\ _H_U_F_-;_-* &quot;-&quot;\ _H_U_F_-;_-@_-"/>
    <numFmt numFmtId="171" formatCode="_-* #,##0.00\ _H_U_F_-;\-* #,##0.00\ _H_U_F_-;_-* &quot;-&quot;??\ _H_U_F_-;_-@_-"/>
    <numFmt numFmtId="172" formatCode="_-* #,##0\ _F_t_-;\-* #,##0\ _F_t_-;_-* &quot;-&quot;\ _F_t_-;_-@_-"/>
    <numFmt numFmtId="173" formatCode="_-* #,##0.00\ _F_t_-;\-* #,##0.00\ _F_t_-;_-* &quot;-&quot;??\ _F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[$¥€-2]\ #\ ##,000_);[Red]\([$€-2]\ #\ ##,000\)"/>
    <numFmt numFmtId="186" formatCode="_-* #,##0.0\ &quot;Ft&quot;_-;\-* #,##0.0\ &quot;Ft&quot;_-;_-* &quot;-&quot;??\ &quot;Ft&quot;_-;_-@_-"/>
    <numFmt numFmtId="187" formatCode="_-* #,##0\ &quot;Ft&quot;_-;\-* #,##0\ &quot;Ft&quot;_-;_-* &quot;-&quot;??\ &quot;Ft&quot;_-;_-@_-"/>
    <numFmt numFmtId="188" formatCode="[$-40E]yyyy\.\ mmmm\ d\."/>
    <numFmt numFmtId="189" formatCode="#,##0\ &quot;Ft&quot;"/>
  </numFmts>
  <fonts count="7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55"/>
      <name val="Arial"/>
      <family val="2"/>
    </font>
    <font>
      <i/>
      <sz val="11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8"/>
      <color indexed="10"/>
      <name val="Calibri"/>
      <family val="2"/>
    </font>
    <font>
      <sz val="9"/>
      <color indexed="10"/>
      <name val="Calibri"/>
      <family val="2"/>
    </font>
    <font>
      <sz val="10"/>
      <color indexed="53"/>
      <name val="Arial"/>
      <family val="2"/>
    </font>
    <font>
      <sz val="7.5"/>
      <name val="Calibri"/>
      <family val="2"/>
    </font>
    <font>
      <sz val="10"/>
      <color indexed="22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8"/>
      <color indexed="9"/>
      <name val="Calibri"/>
      <family val="2"/>
    </font>
    <font>
      <sz val="8"/>
      <color indexed="23"/>
      <name val="Calibri"/>
      <family val="2"/>
    </font>
    <font>
      <sz val="9"/>
      <color indexed="23"/>
      <name val="Calibri"/>
      <family val="2"/>
    </font>
    <font>
      <i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 tint="-0.3499799966812134"/>
      <name val="Arial"/>
      <family val="2"/>
    </font>
    <font>
      <sz val="8"/>
      <color rgb="FFFF0000"/>
      <name val="Calibri"/>
      <family val="2"/>
    </font>
    <font>
      <sz val="9"/>
      <color rgb="FFFF0000"/>
      <name val="Calibri"/>
      <family val="2"/>
    </font>
    <font>
      <sz val="10"/>
      <color theme="9"/>
      <name val="Arial"/>
      <family val="2"/>
    </font>
    <font>
      <sz val="10"/>
      <color theme="0" tint="-0.24997000396251678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sz val="8"/>
      <color theme="0"/>
      <name val="Calibri"/>
      <family val="2"/>
    </font>
    <font>
      <sz val="8"/>
      <color theme="0" tint="-0.4999699890613556"/>
      <name val="Calibri"/>
      <family val="2"/>
    </font>
    <font>
      <sz val="9"/>
      <color theme="0" tint="-0.4999699890613556"/>
      <name val="Calibri"/>
      <family val="2"/>
    </font>
    <font>
      <i/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33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24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/>
    </xf>
    <xf numFmtId="0" fontId="24" fillId="33" borderId="10" xfId="0" applyFont="1" applyFill="1" applyBorder="1" applyAlignment="1">
      <alignment horizontal="center" wrapText="1"/>
    </xf>
    <xf numFmtId="0" fontId="24" fillId="33" borderId="10" xfId="0" applyFont="1" applyFill="1" applyBorder="1" applyAlignment="1">
      <alignment vertical="center"/>
    </xf>
    <xf numFmtId="0" fontId="24" fillId="33" borderId="10" xfId="0" applyFont="1" applyFill="1" applyBorder="1" applyAlignment="1">
      <alignment horizontal="left" vertical="top"/>
    </xf>
    <xf numFmtId="0" fontId="23" fillId="34" borderId="10" xfId="0" applyFont="1" applyFill="1" applyBorder="1" applyAlignment="1">
      <alignment/>
    </xf>
    <xf numFmtId="0" fontId="24" fillId="33" borderId="10" xfId="0" applyFont="1" applyFill="1" applyBorder="1" applyAlignment="1">
      <alignment horizontal="center" vertical="top"/>
    </xf>
    <xf numFmtId="0" fontId="41" fillId="35" borderId="10" xfId="0" applyFont="1" applyFill="1" applyBorder="1" applyAlignment="1">
      <alignment horizontal="center" vertical="center"/>
    </xf>
    <xf numFmtId="0" fontId="41" fillId="36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left" vertical="top"/>
    </xf>
    <xf numFmtId="0" fontId="23" fillId="33" borderId="10" xfId="0" applyFont="1" applyFill="1" applyBorder="1" applyAlignment="1">
      <alignment horizontal="left" vertical="top"/>
    </xf>
    <xf numFmtId="0" fontId="41" fillId="35" borderId="10" xfId="0" applyFont="1" applyFill="1" applyBorder="1" applyAlignment="1">
      <alignment horizontal="center"/>
    </xf>
    <xf numFmtId="0" fontId="41" fillId="36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left" vertical="top" wrapText="1"/>
    </xf>
    <xf numFmtId="0" fontId="23" fillId="33" borderId="10" xfId="0" applyFont="1" applyFill="1" applyBorder="1" applyAlignment="1">
      <alignment horizontal="center" vertical="top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33" borderId="1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23" fillId="0" borderId="10" xfId="0" applyFont="1" applyFill="1" applyBorder="1" applyAlignment="1">
      <alignment/>
    </xf>
    <xf numFmtId="187" fontId="1" fillId="0" borderId="10" xfId="59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187" fontId="0" fillId="0" borderId="10" xfId="59" applyNumberFormat="1" applyFont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23" fillId="33" borderId="10" xfId="0" applyFont="1" applyFill="1" applyBorder="1" applyAlignment="1">
      <alignment horizontal="left"/>
    </xf>
    <xf numFmtId="0" fontId="23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3" fillId="0" borderId="10" xfId="0" applyFont="1" applyBorder="1" applyAlignment="1">
      <alignment vertical="center" wrapText="1"/>
    </xf>
    <xf numFmtId="0" fontId="23" fillId="33" borderId="10" xfId="0" applyFont="1" applyFill="1" applyBorder="1" applyAlignment="1">
      <alignment horizontal="left" vertical="top"/>
    </xf>
    <xf numFmtId="0" fontId="27" fillId="37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37" borderId="12" xfId="0" applyNumberFormat="1" applyFont="1" applyFill="1" applyBorder="1" applyAlignment="1">
      <alignment horizontal="center" vertical="center"/>
    </xf>
    <xf numFmtId="0" fontId="60" fillId="37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 wrapText="1"/>
    </xf>
    <xf numFmtId="0" fontId="23" fillId="38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wrapText="1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/>
    </xf>
    <xf numFmtId="0" fontId="61" fillId="0" borderId="10" xfId="0" applyFont="1" applyBorder="1" applyAlignment="1">
      <alignment/>
    </xf>
    <xf numFmtId="16" fontId="48" fillId="34" borderId="10" xfId="0" applyNumberFormat="1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60" fillId="0" borderId="13" xfId="0" applyNumberFormat="1" applyFont="1" applyFill="1" applyBorder="1" applyAlignment="1">
      <alignment horizontal="center" vertical="center"/>
    </xf>
    <xf numFmtId="0" fontId="27" fillId="37" borderId="14" xfId="0" applyNumberFormat="1" applyFont="1" applyFill="1" applyBorder="1" applyAlignment="1">
      <alignment horizontal="center" vertical="center"/>
    </xf>
    <xf numFmtId="0" fontId="27" fillId="0" borderId="14" xfId="0" applyNumberFormat="1" applyFont="1" applyFill="1" applyBorder="1" applyAlignment="1">
      <alignment horizontal="center" vertical="center"/>
    </xf>
    <xf numFmtId="0" fontId="27" fillId="0" borderId="15" xfId="0" applyNumberFormat="1" applyFont="1" applyFill="1" applyBorder="1" applyAlignment="1">
      <alignment horizontal="center" vertical="center"/>
    </xf>
    <xf numFmtId="0" fontId="60" fillId="0" borderId="14" xfId="0" applyNumberFormat="1" applyFont="1" applyFill="1" applyBorder="1" applyAlignment="1">
      <alignment horizontal="center" vertical="center"/>
    </xf>
    <xf numFmtId="0" fontId="27" fillId="0" borderId="16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60" fillId="37" borderId="14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/>
    </xf>
    <xf numFmtId="187" fontId="0" fillId="33" borderId="10" xfId="59" applyNumberFormat="1" applyFont="1" applyFill="1" applyBorder="1" applyAlignment="1">
      <alignment horizontal="center"/>
    </xf>
    <xf numFmtId="187" fontId="0" fillId="0" borderId="10" xfId="59" applyNumberFormat="1" applyFont="1" applyFill="1" applyBorder="1" applyAlignment="1">
      <alignment horizontal="center"/>
    </xf>
    <xf numFmtId="187" fontId="0" fillId="0" borderId="10" xfId="59" applyNumberFormat="1" applyFont="1" applyFill="1" applyBorder="1" applyAlignment="1">
      <alignment horizontal="right"/>
    </xf>
    <xf numFmtId="187" fontId="0" fillId="38" borderId="10" xfId="59" applyNumberFormat="1" applyFont="1" applyFill="1" applyBorder="1" applyAlignment="1">
      <alignment/>
    </xf>
    <xf numFmtId="0" fontId="0" fillId="38" borderId="10" xfId="0" applyFont="1" applyFill="1" applyBorder="1" applyAlignment="1">
      <alignment/>
    </xf>
    <xf numFmtId="187" fontId="2" fillId="38" borderId="11" xfId="59" applyNumberFormat="1" applyFont="1" applyFill="1" applyBorder="1" applyAlignment="1">
      <alignment/>
    </xf>
    <xf numFmtId="187" fontId="2" fillId="38" borderId="10" xfId="59" applyNumberFormat="1" applyFont="1" applyFill="1" applyBorder="1" applyAlignment="1">
      <alignment/>
    </xf>
    <xf numFmtId="0" fontId="1" fillId="38" borderId="10" xfId="0" applyFont="1" applyFill="1" applyBorder="1" applyAlignment="1">
      <alignment/>
    </xf>
    <xf numFmtId="187" fontId="1" fillId="38" borderId="10" xfId="59" applyNumberFormat="1" applyFont="1" applyFill="1" applyBorder="1" applyAlignment="1">
      <alignment/>
    </xf>
    <xf numFmtId="0" fontId="62" fillId="0" borderId="10" xfId="0" applyFont="1" applyBorder="1" applyAlignment="1">
      <alignment horizontal="center" vertical="center"/>
    </xf>
    <xf numFmtId="0" fontId="62" fillId="38" borderId="10" xfId="0" applyFont="1" applyFill="1" applyBorder="1" applyAlignment="1">
      <alignment/>
    </xf>
    <xf numFmtId="187" fontId="62" fillId="38" borderId="10" xfId="59" applyNumberFormat="1" applyFont="1" applyFill="1" applyBorder="1" applyAlignment="1">
      <alignment/>
    </xf>
    <xf numFmtId="187" fontId="62" fillId="0" borderId="10" xfId="59" applyNumberFormat="1" applyFont="1" applyBorder="1" applyAlignment="1">
      <alignment/>
    </xf>
    <xf numFmtId="0" fontId="62" fillId="0" borderId="0" xfId="0" applyFont="1" applyAlignment="1">
      <alignment/>
    </xf>
    <xf numFmtId="187" fontId="62" fillId="0" borderId="0" xfId="59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0" fontId="0" fillId="38" borderId="11" xfId="0" applyFont="1" applyFill="1" applyBorder="1" applyAlignment="1">
      <alignment/>
    </xf>
    <xf numFmtId="0" fontId="23" fillId="0" borderId="10" xfId="0" applyFont="1" applyBorder="1" applyAlignment="1">
      <alignment horizontal="left" vertical="center"/>
    </xf>
    <xf numFmtId="0" fontId="27" fillId="0" borderId="17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textRotation="90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/>
    </xf>
    <xf numFmtId="0" fontId="3" fillId="0" borderId="15" xfId="57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textRotation="90"/>
    </xf>
    <xf numFmtId="0" fontId="28" fillId="0" borderId="11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/>
    </xf>
    <xf numFmtId="0" fontId="27" fillId="37" borderId="10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6" fillId="0" borderId="10" xfId="0" applyNumberFormat="1" applyFont="1" applyFill="1" applyBorder="1" applyAlignment="1">
      <alignment horizontal="center" vertical="center" wrapText="1"/>
    </xf>
    <xf numFmtId="0" fontId="67" fillId="0" borderId="10" xfId="0" applyNumberFormat="1" applyFont="1" applyFill="1" applyBorder="1" applyAlignment="1">
      <alignment horizontal="center" vertical="center"/>
    </xf>
    <xf numFmtId="0" fontId="68" fillId="0" borderId="16" xfId="57" applyFont="1" applyFill="1" applyBorder="1" applyAlignment="1">
      <alignment horizontal="center" vertical="center" wrapText="1"/>
      <protection/>
    </xf>
    <xf numFmtId="0" fontId="68" fillId="0" borderId="10" xfId="57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7" fillId="37" borderId="18" xfId="0" applyNumberFormat="1" applyFont="1" applyFill="1" applyBorder="1" applyAlignment="1">
      <alignment horizontal="center" vertical="center"/>
    </xf>
    <xf numFmtId="0" fontId="27" fillId="39" borderId="10" xfId="0" applyFont="1" applyFill="1" applyBorder="1" applyAlignment="1">
      <alignment horizontal="center" vertical="center"/>
    </xf>
    <xf numFmtId="0" fontId="27" fillId="4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0" fillId="41" borderId="10" xfId="0" applyFont="1" applyFill="1" applyBorder="1" applyAlignment="1">
      <alignment horizontal="center" vertical="center"/>
    </xf>
    <xf numFmtId="187" fontId="0" fillId="41" borderId="10" xfId="59" applyNumberFormat="1" applyFont="1" applyFill="1" applyBorder="1" applyAlignment="1">
      <alignment horizontal="center"/>
    </xf>
    <xf numFmtId="0" fontId="0" fillId="42" borderId="10" xfId="0" applyFont="1" applyFill="1" applyBorder="1" applyAlignment="1">
      <alignment horizontal="center" vertical="center"/>
    </xf>
    <xf numFmtId="187" fontId="0" fillId="42" borderId="10" xfId="59" applyNumberFormat="1" applyFont="1" applyFill="1" applyBorder="1" applyAlignment="1">
      <alignment horizontal="center"/>
    </xf>
    <xf numFmtId="187" fontId="0" fillId="41" borderId="10" xfId="59" applyNumberFormat="1" applyFont="1" applyFill="1" applyBorder="1" applyAlignment="1">
      <alignment/>
    </xf>
    <xf numFmtId="0" fontId="1" fillId="38" borderId="10" xfId="0" applyFont="1" applyFill="1" applyBorder="1" applyAlignment="1">
      <alignment horizontal="center" vertical="center"/>
    </xf>
    <xf numFmtId="0" fontId="0" fillId="38" borderId="16" xfId="0" applyFont="1" applyFill="1" applyBorder="1" applyAlignment="1">
      <alignment/>
    </xf>
    <xf numFmtId="187" fontId="0" fillId="38" borderId="16" xfId="59" applyNumberFormat="1" applyFont="1" applyFill="1" applyBorder="1" applyAlignment="1">
      <alignment/>
    </xf>
    <xf numFmtId="187" fontId="0" fillId="41" borderId="16" xfId="59" applyNumberFormat="1" applyFont="1" applyFill="1" applyBorder="1" applyAlignment="1">
      <alignment/>
    </xf>
    <xf numFmtId="0" fontId="0" fillId="38" borderId="19" xfId="0" applyFont="1" applyFill="1" applyBorder="1" applyAlignment="1">
      <alignment/>
    </xf>
    <xf numFmtId="187" fontId="0" fillId="38" borderId="19" xfId="59" applyNumberFormat="1" applyFont="1" applyFill="1" applyBorder="1" applyAlignment="1">
      <alignment/>
    </xf>
    <xf numFmtId="0" fontId="0" fillId="41" borderId="19" xfId="0" applyFont="1" applyFill="1" applyBorder="1" applyAlignment="1">
      <alignment horizontal="center" vertical="center"/>
    </xf>
    <xf numFmtId="187" fontId="0" fillId="41" borderId="19" xfId="59" applyNumberFormat="1" applyFont="1" applyFill="1" applyBorder="1" applyAlignment="1">
      <alignment/>
    </xf>
    <xf numFmtId="187" fontId="0" fillId="0" borderId="11" xfId="59" applyNumberFormat="1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187" fontId="0" fillId="0" borderId="0" xfId="0" applyNumberFormat="1" applyAlignment="1">
      <alignment/>
    </xf>
    <xf numFmtId="0" fontId="0" fillId="42" borderId="10" xfId="0" applyFont="1" applyFill="1" applyBorder="1" applyAlignment="1">
      <alignment/>
    </xf>
    <xf numFmtId="187" fontId="0" fillId="42" borderId="10" xfId="59" applyNumberFormat="1" applyFont="1" applyFill="1" applyBorder="1" applyAlignment="1">
      <alignment/>
    </xf>
    <xf numFmtId="0" fontId="23" fillId="0" borderId="13" xfId="0" applyFont="1" applyBorder="1" applyAlignment="1">
      <alignment/>
    </xf>
    <xf numFmtId="187" fontId="0" fillId="38" borderId="19" xfId="59" applyNumberFormat="1" applyFont="1" applyFill="1" applyBorder="1" applyAlignment="1">
      <alignment horizontal="center"/>
    </xf>
    <xf numFmtId="187" fontId="0" fillId="0" borderId="20" xfId="59" applyNumberFormat="1" applyFont="1" applyFill="1" applyBorder="1" applyAlignment="1">
      <alignment horizontal="center"/>
    </xf>
    <xf numFmtId="0" fontId="0" fillId="39" borderId="11" xfId="0" applyFont="1" applyFill="1" applyBorder="1" applyAlignment="1">
      <alignment horizontal="center"/>
    </xf>
    <xf numFmtId="187" fontId="0" fillId="39" borderId="16" xfId="59" applyNumberFormat="1" applyFont="1" applyFill="1" applyBorder="1" applyAlignment="1">
      <alignment/>
    </xf>
    <xf numFmtId="187" fontId="0" fillId="39" borderId="0" xfId="0" applyNumberFormat="1" applyFill="1" applyAlignment="1">
      <alignment/>
    </xf>
    <xf numFmtId="0" fontId="27" fillId="41" borderId="10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3" xfId="0" applyFont="1" applyBorder="1" applyAlignment="1">
      <alignment/>
    </xf>
    <xf numFmtId="0" fontId="47" fillId="43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33" borderId="12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0" fontId="24" fillId="33" borderId="13" xfId="0" applyFont="1" applyFill="1" applyBorder="1" applyAlignment="1">
      <alignment horizontal="center"/>
    </xf>
    <xf numFmtId="0" fontId="23" fillId="0" borderId="12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0" fontId="23" fillId="0" borderId="13" xfId="0" applyFont="1" applyBorder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2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41" fillId="36" borderId="10" xfId="0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left"/>
    </xf>
    <xf numFmtId="0" fontId="23" fillId="0" borderId="14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left"/>
    </xf>
    <xf numFmtId="0" fontId="69" fillId="0" borderId="14" xfId="0" applyFont="1" applyBorder="1" applyAlignment="1">
      <alignment horizontal="left" wrapText="1"/>
    </xf>
    <xf numFmtId="0" fontId="69" fillId="0" borderId="13" xfId="0" applyFont="1" applyBorder="1" applyAlignment="1">
      <alignment horizontal="left" wrapText="1"/>
    </xf>
    <xf numFmtId="0" fontId="23" fillId="34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left" vertical="top"/>
    </xf>
    <xf numFmtId="0" fontId="23" fillId="0" borderId="12" xfId="0" applyFont="1" applyFill="1" applyBorder="1" applyAlignment="1">
      <alignment horizontal="left" wrapText="1"/>
    </xf>
    <xf numFmtId="0" fontId="23" fillId="0" borderId="14" xfId="0" applyFont="1" applyFill="1" applyBorder="1" applyAlignment="1">
      <alignment horizontal="left" wrapText="1"/>
    </xf>
    <xf numFmtId="0" fontId="23" fillId="0" borderId="13" xfId="0" applyFont="1" applyFill="1" applyBorder="1" applyAlignment="1">
      <alignment horizontal="left" wrapText="1"/>
    </xf>
    <xf numFmtId="0" fontId="23" fillId="0" borderId="12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/>
    </xf>
    <xf numFmtId="0" fontId="23" fillId="0" borderId="13" xfId="0" applyFont="1" applyBorder="1" applyAlignment="1">
      <alignment horizontal="left" vertical="top"/>
    </xf>
    <xf numFmtId="0" fontId="23" fillId="0" borderId="12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3" fillId="33" borderId="10" xfId="0" applyFont="1" applyFill="1" applyBorder="1" applyAlignment="1">
      <alignment horizontal="left" vertical="top"/>
    </xf>
    <xf numFmtId="0" fontId="23" fillId="38" borderId="10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/>
    </xf>
    <xf numFmtId="0" fontId="27" fillId="42" borderId="16" xfId="0" applyFont="1" applyFill="1" applyBorder="1" applyAlignment="1">
      <alignment horizontal="center" vertical="center"/>
    </xf>
    <xf numFmtId="0" fontId="0" fillId="42" borderId="11" xfId="0" applyFill="1" applyBorder="1" applyAlignment="1">
      <alignment horizontal="center" vertical="center"/>
    </xf>
    <xf numFmtId="0" fontId="0" fillId="42" borderId="15" xfId="0" applyFill="1" applyBorder="1" applyAlignment="1">
      <alignment horizontal="center" vertical="center"/>
    </xf>
    <xf numFmtId="0" fontId="27" fillId="42" borderId="16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1" fillId="43" borderId="12" xfId="0" applyFont="1" applyFill="1" applyBorder="1" applyAlignment="1">
      <alignment horizontal="center" vertical="center"/>
    </xf>
    <xf numFmtId="0" fontId="41" fillId="43" borderId="13" xfId="0" applyFont="1" applyFill="1" applyBorder="1" applyAlignment="1">
      <alignment horizontal="center" vertical="center"/>
    </xf>
    <xf numFmtId="0" fontId="41" fillId="43" borderId="10" xfId="0" applyFont="1" applyFill="1" applyBorder="1" applyAlignment="1">
      <alignment horizontal="center" vertical="center"/>
    </xf>
    <xf numFmtId="0" fontId="41" fillId="43" borderId="21" xfId="0" applyFont="1" applyFill="1" applyBorder="1" applyAlignment="1">
      <alignment horizontal="center" vertical="center"/>
    </xf>
    <xf numFmtId="0" fontId="27" fillId="0" borderId="16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7" fillId="43" borderId="12" xfId="0" applyFont="1" applyFill="1" applyBorder="1" applyAlignment="1">
      <alignment horizontal="center"/>
    </xf>
    <xf numFmtId="0" fontId="47" fillId="43" borderId="14" xfId="0" applyFont="1" applyFill="1" applyBorder="1" applyAlignment="1">
      <alignment horizontal="center"/>
    </xf>
    <xf numFmtId="0" fontId="47" fillId="43" borderId="10" xfId="46" applyFont="1" applyFill="1" applyBorder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zoomScalePageLayoutView="0" workbookViewId="0" topLeftCell="A1">
      <pane ySplit="3" topLeftCell="A7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24.140625" style="1" bestFit="1" customWidth="1"/>
    <col min="2" max="2" width="24.28125" style="1" bestFit="1" customWidth="1"/>
    <col min="3" max="3" width="4.57421875" style="1" bestFit="1" customWidth="1"/>
    <col min="4" max="4" width="17.421875" style="1" customWidth="1"/>
    <col min="5" max="5" width="15.421875" style="1" customWidth="1"/>
    <col min="6" max="6" width="6.57421875" style="1" customWidth="1"/>
    <col min="7" max="7" width="22.140625" style="1" customWidth="1"/>
    <col min="8" max="8" width="21.57421875" style="1" bestFit="1" customWidth="1"/>
    <col min="9" max="16384" width="9.140625" style="1" customWidth="1"/>
  </cols>
  <sheetData>
    <row r="1" spans="1:8" ht="15">
      <c r="A1" s="150" t="s">
        <v>65</v>
      </c>
      <c r="B1" s="150"/>
      <c r="C1" s="150"/>
      <c r="D1" s="150"/>
      <c r="E1" s="150"/>
      <c r="F1" s="150"/>
      <c r="G1" s="150"/>
      <c r="H1" s="150"/>
    </row>
    <row r="2" spans="1:8" ht="15">
      <c r="A2" s="3" t="s">
        <v>8</v>
      </c>
      <c r="B2" s="151" t="s">
        <v>86</v>
      </c>
      <c r="C2" s="151"/>
      <c r="D2" s="151"/>
      <c r="E2" s="151"/>
      <c r="F2" s="151"/>
      <c r="G2" s="151"/>
      <c r="H2" s="151"/>
    </row>
    <row r="3" spans="1:8" ht="15">
      <c r="A3" s="3" t="s">
        <v>16</v>
      </c>
      <c r="B3" s="152" t="s">
        <v>171</v>
      </c>
      <c r="C3" s="152"/>
      <c r="D3" s="152"/>
      <c r="E3" s="152"/>
      <c r="F3" s="152"/>
      <c r="G3" s="152"/>
      <c r="H3" s="152"/>
    </row>
    <row r="4" spans="1:8" ht="32.25" customHeight="1">
      <c r="A4" s="22" t="s">
        <v>67</v>
      </c>
      <c r="B4" s="159" t="s">
        <v>186</v>
      </c>
      <c r="C4" s="159"/>
      <c r="D4" s="159"/>
      <c r="E4" s="159"/>
      <c r="F4" s="159"/>
      <c r="G4" s="159"/>
      <c r="H4" s="159"/>
    </row>
    <row r="6" spans="1:8" ht="30">
      <c r="A6" s="5" t="s">
        <v>10</v>
      </c>
      <c r="B6" s="5" t="s">
        <v>11</v>
      </c>
      <c r="C6" s="5" t="s">
        <v>12</v>
      </c>
      <c r="D6" s="5" t="s">
        <v>66</v>
      </c>
      <c r="E6" s="7" t="s">
        <v>17</v>
      </c>
      <c r="F6" s="5" t="s">
        <v>18</v>
      </c>
      <c r="G6" s="5" t="s">
        <v>57</v>
      </c>
      <c r="H6" s="5" t="s">
        <v>58</v>
      </c>
    </row>
    <row r="7" spans="1:8" ht="60">
      <c r="A7" s="8" t="s">
        <v>9</v>
      </c>
      <c r="B7" s="71" t="s">
        <v>87</v>
      </c>
      <c r="C7" s="21"/>
      <c r="D7" s="56">
        <v>23</v>
      </c>
      <c r="E7" s="42">
        <v>8</v>
      </c>
      <c r="F7" s="42" t="s">
        <v>99</v>
      </c>
      <c r="G7" s="43" t="s">
        <v>101</v>
      </c>
      <c r="H7" s="43" t="s">
        <v>100</v>
      </c>
    </row>
    <row r="8" spans="1:8" ht="45" customHeight="1">
      <c r="A8" s="8" t="s">
        <v>1</v>
      </c>
      <c r="B8" s="20" t="s">
        <v>88</v>
      </c>
      <c r="C8" s="21" t="s">
        <v>89</v>
      </c>
      <c r="D8" s="56">
        <v>46</v>
      </c>
      <c r="E8" s="42">
        <v>15</v>
      </c>
      <c r="F8" s="42" t="s">
        <v>99</v>
      </c>
      <c r="G8" s="43" t="s">
        <v>102</v>
      </c>
      <c r="H8" s="43" t="s">
        <v>107</v>
      </c>
    </row>
    <row r="9" spans="1:8" ht="45" customHeight="1">
      <c r="A9" s="8" t="s">
        <v>2</v>
      </c>
      <c r="B9" s="20" t="s">
        <v>90</v>
      </c>
      <c r="C9" s="21" t="s">
        <v>91</v>
      </c>
      <c r="D9" s="56">
        <v>20</v>
      </c>
      <c r="E9" s="42">
        <v>6</v>
      </c>
      <c r="F9" s="42" t="s">
        <v>99</v>
      </c>
      <c r="G9" s="43" t="s">
        <v>103</v>
      </c>
      <c r="H9" s="43" t="s">
        <v>105</v>
      </c>
    </row>
    <row r="10" spans="1:8" ht="45" customHeight="1">
      <c r="A10" s="8" t="s">
        <v>3</v>
      </c>
      <c r="B10" s="41" t="s">
        <v>92</v>
      </c>
      <c r="C10" s="42"/>
      <c r="D10" s="56">
        <v>30</v>
      </c>
      <c r="E10" s="42">
        <v>8</v>
      </c>
      <c r="F10" s="42" t="s">
        <v>99</v>
      </c>
      <c r="G10" s="43" t="s">
        <v>104</v>
      </c>
      <c r="H10" s="43" t="s">
        <v>106</v>
      </c>
    </row>
    <row r="11" spans="1:8" ht="45" customHeight="1">
      <c r="A11" s="8" t="s">
        <v>0</v>
      </c>
      <c r="B11" s="41" t="s">
        <v>93</v>
      </c>
      <c r="C11" s="58"/>
      <c r="D11" s="56">
        <v>29</v>
      </c>
      <c r="E11" s="42">
        <v>8</v>
      </c>
      <c r="F11" s="42" t="s">
        <v>99</v>
      </c>
      <c r="G11" s="43" t="s">
        <v>103</v>
      </c>
      <c r="H11" s="43" t="s">
        <v>104</v>
      </c>
    </row>
    <row r="13" spans="1:8" ht="15">
      <c r="A13" s="6" t="s">
        <v>13</v>
      </c>
      <c r="B13" s="5" t="s">
        <v>11</v>
      </c>
      <c r="C13" s="153" t="s">
        <v>14</v>
      </c>
      <c r="D13" s="154"/>
      <c r="E13" s="154"/>
      <c r="F13" s="154"/>
      <c r="G13" s="154"/>
      <c r="H13" s="155"/>
    </row>
    <row r="14" spans="1:8" ht="33" customHeight="1">
      <c r="A14" s="3" t="s">
        <v>77</v>
      </c>
      <c r="B14" s="38" t="s">
        <v>94</v>
      </c>
      <c r="C14" s="156" t="s">
        <v>98</v>
      </c>
      <c r="D14" s="157"/>
      <c r="E14" s="157"/>
      <c r="F14" s="157"/>
      <c r="G14" s="157"/>
      <c r="H14" s="158"/>
    </row>
    <row r="15" spans="1:8" ht="30">
      <c r="A15" s="57" t="s">
        <v>79</v>
      </c>
      <c r="B15" s="38" t="s">
        <v>114</v>
      </c>
      <c r="C15" s="147" t="s">
        <v>97</v>
      </c>
      <c r="D15" s="148"/>
      <c r="E15" s="148"/>
      <c r="F15" s="148"/>
      <c r="G15" s="148"/>
      <c r="H15" s="149"/>
    </row>
    <row r="16" spans="1:8" ht="15">
      <c r="A16" s="3" t="s">
        <v>4</v>
      </c>
      <c r="B16" s="4" t="s">
        <v>177</v>
      </c>
      <c r="C16" s="147" t="s">
        <v>178</v>
      </c>
      <c r="D16" s="148"/>
      <c r="E16" s="148"/>
      <c r="F16" s="148"/>
      <c r="G16" s="148"/>
      <c r="H16" s="149"/>
    </row>
    <row r="17" spans="1:8" ht="15">
      <c r="A17" s="3" t="s">
        <v>5</v>
      </c>
      <c r="B17" s="4" t="s">
        <v>187</v>
      </c>
      <c r="C17" s="147" t="s">
        <v>188</v>
      </c>
      <c r="D17" s="148"/>
      <c r="E17" s="148"/>
      <c r="F17" s="148"/>
      <c r="G17" s="148"/>
      <c r="H17" s="149"/>
    </row>
    <row r="18" spans="1:8" ht="15">
      <c r="A18" s="3" t="s">
        <v>15</v>
      </c>
      <c r="B18" s="4" t="s">
        <v>95</v>
      </c>
      <c r="C18" s="147" t="s">
        <v>96</v>
      </c>
      <c r="D18" s="148"/>
      <c r="E18" s="148"/>
      <c r="F18" s="148"/>
      <c r="G18" s="148"/>
      <c r="H18" s="149"/>
    </row>
  </sheetData>
  <sheetProtection/>
  <mergeCells count="10">
    <mergeCell ref="C15:H15"/>
    <mergeCell ref="C16:H16"/>
    <mergeCell ref="C17:H17"/>
    <mergeCell ref="C18:H18"/>
    <mergeCell ref="A1:H1"/>
    <mergeCell ref="B2:H2"/>
    <mergeCell ref="B3:H3"/>
    <mergeCell ref="C13:H13"/>
    <mergeCell ref="C14:H14"/>
    <mergeCell ref="B4:H4"/>
  </mergeCells>
  <printOptions horizontalCentered="1"/>
  <pageMargins left="0.6299212598425197" right="0.6299212598425197" top="0.35433070866141736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8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31.8515625" style="1" customWidth="1"/>
    <col min="2" max="2" width="27.28125" style="1" bestFit="1" customWidth="1"/>
    <col min="3" max="3" width="14.421875" style="1" customWidth="1"/>
    <col min="4" max="4" width="21.28125" style="1" customWidth="1"/>
    <col min="5" max="5" width="20.7109375" style="1" customWidth="1"/>
    <col min="6" max="6" width="18.00390625" style="1" bestFit="1" customWidth="1"/>
    <col min="7" max="7" width="25.57421875" style="1" hidden="1" customWidth="1"/>
    <col min="8" max="8" width="22.8515625" style="1" hidden="1" customWidth="1"/>
    <col min="9" max="16384" width="9.140625" style="1" customWidth="1"/>
  </cols>
  <sheetData>
    <row r="1" spans="1:8" ht="15">
      <c r="A1" s="150" t="s">
        <v>68</v>
      </c>
      <c r="B1" s="150"/>
      <c r="C1" s="150"/>
      <c r="D1" s="150"/>
      <c r="E1" s="150"/>
      <c r="F1" s="150"/>
      <c r="G1" s="16" t="s">
        <v>69</v>
      </c>
      <c r="H1" s="17" t="s">
        <v>45</v>
      </c>
    </row>
    <row r="2" spans="1:8" ht="45" customHeight="1">
      <c r="A2" s="14" t="s">
        <v>48</v>
      </c>
      <c r="B2" s="183" t="s">
        <v>108</v>
      </c>
      <c r="C2" s="183"/>
      <c r="D2" s="183"/>
      <c r="E2" s="183"/>
      <c r="F2" s="183"/>
      <c r="G2" s="4"/>
      <c r="H2" s="4"/>
    </row>
    <row r="3" spans="1:8" ht="45" customHeight="1">
      <c r="A3" s="14" t="s">
        <v>49</v>
      </c>
      <c r="B3" s="184" t="s">
        <v>109</v>
      </c>
      <c r="C3" s="185"/>
      <c r="D3" s="185"/>
      <c r="E3" s="185"/>
      <c r="F3" s="186"/>
      <c r="G3" s="4"/>
      <c r="H3" s="4"/>
    </row>
    <row r="4" spans="1:8" ht="45" customHeight="1">
      <c r="A4" s="14" t="s">
        <v>50</v>
      </c>
      <c r="B4" s="187" t="s">
        <v>110</v>
      </c>
      <c r="C4" s="188"/>
      <c r="D4" s="188"/>
      <c r="E4" s="188"/>
      <c r="F4" s="188"/>
      <c r="G4" s="4"/>
      <c r="H4" s="4"/>
    </row>
    <row r="5" spans="1:8" ht="45" customHeight="1">
      <c r="A5" s="18" t="s">
        <v>51</v>
      </c>
      <c r="B5" s="184" t="s">
        <v>182</v>
      </c>
      <c r="C5" s="185"/>
      <c r="D5" s="185"/>
      <c r="E5" s="185"/>
      <c r="F5" s="186"/>
      <c r="G5" s="4"/>
      <c r="H5" s="4"/>
    </row>
    <row r="7" spans="1:8" ht="15">
      <c r="A7" s="150" t="s">
        <v>19</v>
      </c>
      <c r="B7" s="150"/>
      <c r="C7" s="150"/>
      <c r="D7" s="150"/>
      <c r="E7" s="150"/>
      <c r="F7" s="150"/>
      <c r="G7" s="164" t="s">
        <v>59</v>
      </c>
      <c r="H7" s="163" t="s">
        <v>27</v>
      </c>
    </row>
    <row r="8" spans="1:8" ht="15">
      <c r="A8" s="14" t="s">
        <v>10</v>
      </c>
      <c r="B8" s="182" t="s">
        <v>20</v>
      </c>
      <c r="C8" s="182"/>
      <c r="D8" s="182"/>
      <c r="E8" s="182"/>
      <c r="F8" s="182"/>
      <c r="G8" s="164"/>
      <c r="H8" s="163"/>
    </row>
    <row r="9" spans="1:8" ht="15">
      <c r="A9" s="14" t="s">
        <v>9</v>
      </c>
      <c r="B9" s="160" t="s">
        <v>111</v>
      </c>
      <c r="C9" s="161"/>
      <c r="D9" s="161"/>
      <c r="E9" s="161"/>
      <c r="F9" s="162"/>
      <c r="G9" s="4"/>
      <c r="H9" s="4"/>
    </row>
    <row r="10" spans="1:8" ht="15">
      <c r="A10" s="14" t="s">
        <v>1</v>
      </c>
      <c r="B10" s="160" t="s">
        <v>112</v>
      </c>
      <c r="C10" s="161"/>
      <c r="D10" s="161"/>
      <c r="E10" s="161"/>
      <c r="F10" s="162"/>
      <c r="G10" s="4"/>
      <c r="H10" s="4"/>
    </row>
    <row r="11" spans="1:8" ht="15">
      <c r="A11" s="14" t="s">
        <v>2</v>
      </c>
      <c r="B11" s="160" t="s">
        <v>112</v>
      </c>
      <c r="C11" s="161"/>
      <c r="D11" s="161"/>
      <c r="E11" s="161"/>
      <c r="F11" s="162"/>
      <c r="G11" s="4"/>
      <c r="H11" s="4"/>
    </row>
    <row r="12" spans="1:8" ht="30.75" customHeight="1">
      <c r="A12" s="14" t="s">
        <v>3</v>
      </c>
      <c r="B12" s="160" t="s">
        <v>113</v>
      </c>
      <c r="C12" s="161"/>
      <c r="D12" s="161"/>
      <c r="E12" s="161"/>
      <c r="F12" s="162"/>
      <c r="G12" s="4"/>
      <c r="H12" s="4"/>
    </row>
    <row r="13" spans="1:8" ht="15">
      <c r="A13" s="14" t="s">
        <v>0</v>
      </c>
      <c r="B13" s="160" t="s">
        <v>116</v>
      </c>
      <c r="C13" s="161"/>
      <c r="D13" s="161"/>
      <c r="E13" s="161"/>
      <c r="F13" s="162"/>
      <c r="G13" s="4"/>
      <c r="H13" s="4"/>
    </row>
    <row r="14" spans="2:8" ht="15">
      <c r="B14" s="2"/>
      <c r="C14" s="2"/>
      <c r="D14" s="2"/>
      <c r="E14" s="2"/>
      <c r="G14" s="4"/>
      <c r="H14" s="4"/>
    </row>
    <row r="15" spans="1:6" ht="15">
      <c r="A15" s="150" t="s">
        <v>21</v>
      </c>
      <c r="B15" s="150"/>
      <c r="C15" s="150"/>
      <c r="D15" s="150"/>
      <c r="E15" s="150"/>
      <c r="F15" s="150"/>
    </row>
    <row r="16" spans="1:8" ht="15">
      <c r="A16" s="165" t="s">
        <v>22</v>
      </c>
      <c r="B16" s="165"/>
      <c r="C16" s="165"/>
      <c r="D16" s="165"/>
      <c r="E16" s="165"/>
      <c r="F16" s="165"/>
      <c r="G16" s="164" t="s">
        <v>59</v>
      </c>
      <c r="H16" s="163" t="s">
        <v>27</v>
      </c>
    </row>
    <row r="17" spans="1:8" ht="15">
      <c r="A17" s="14" t="s">
        <v>10</v>
      </c>
      <c r="B17" s="182" t="s">
        <v>20</v>
      </c>
      <c r="C17" s="182"/>
      <c r="D17" s="182"/>
      <c r="E17" s="182"/>
      <c r="F17" s="182"/>
      <c r="G17" s="164"/>
      <c r="H17" s="163"/>
    </row>
    <row r="18" spans="1:8" ht="15">
      <c r="A18" s="14" t="s">
        <v>9</v>
      </c>
      <c r="B18" s="176" t="s">
        <v>180</v>
      </c>
      <c r="C18" s="177"/>
      <c r="D18" s="177"/>
      <c r="E18" s="177"/>
      <c r="F18" s="178"/>
      <c r="G18" s="164"/>
      <c r="H18" s="163"/>
    </row>
    <row r="19" spans="1:8" ht="15" customHeight="1">
      <c r="A19" s="14" t="s">
        <v>1</v>
      </c>
      <c r="B19" s="176" t="s">
        <v>180</v>
      </c>
      <c r="C19" s="177"/>
      <c r="D19" s="177"/>
      <c r="E19" s="177"/>
      <c r="F19" s="178"/>
      <c r="G19" s="4"/>
      <c r="H19" s="4"/>
    </row>
    <row r="20" spans="1:8" ht="15" customHeight="1">
      <c r="A20" s="14" t="s">
        <v>2</v>
      </c>
      <c r="B20" s="176" t="s">
        <v>180</v>
      </c>
      <c r="C20" s="177"/>
      <c r="D20" s="177"/>
      <c r="E20" s="177"/>
      <c r="F20" s="178"/>
      <c r="G20" s="4"/>
      <c r="H20" s="4"/>
    </row>
    <row r="21" spans="1:8" ht="15">
      <c r="A21" s="14" t="s">
        <v>3</v>
      </c>
      <c r="B21" s="176" t="s">
        <v>181</v>
      </c>
      <c r="C21" s="177"/>
      <c r="D21" s="177"/>
      <c r="E21" s="177"/>
      <c r="F21" s="178"/>
      <c r="G21" s="4"/>
      <c r="H21" s="4"/>
    </row>
    <row r="22" spans="1:8" ht="15">
      <c r="A22" s="46" t="s">
        <v>0</v>
      </c>
      <c r="B22" s="176" t="s">
        <v>181</v>
      </c>
      <c r="C22" s="177"/>
      <c r="D22" s="177"/>
      <c r="E22" s="177"/>
      <c r="F22" s="178"/>
      <c r="G22" s="4"/>
      <c r="H22" s="4"/>
    </row>
    <row r="23" spans="7:8" ht="15" customHeight="1">
      <c r="G23" s="4"/>
      <c r="H23" s="4"/>
    </row>
    <row r="24" spans="1:8" ht="30" customHeight="1">
      <c r="A24" s="165" t="s">
        <v>23</v>
      </c>
      <c r="B24" s="165"/>
      <c r="C24" s="165"/>
      <c r="D24" s="165"/>
      <c r="E24" s="165"/>
      <c r="F24" s="165"/>
      <c r="G24" s="4"/>
      <c r="H24" s="4"/>
    </row>
    <row r="25" spans="1:6" ht="15">
      <c r="A25" s="14" t="s">
        <v>10</v>
      </c>
      <c r="B25" s="182" t="s">
        <v>20</v>
      </c>
      <c r="C25" s="182"/>
      <c r="D25" s="182"/>
      <c r="E25" s="182"/>
      <c r="F25" s="182"/>
    </row>
    <row r="26" spans="1:8" ht="15">
      <c r="A26" s="14" t="s">
        <v>9</v>
      </c>
      <c r="B26" s="160" t="s">
        <v>115</v>
      </c>
      <c r="C26" s="161"/>
      <c r="D26" s="161"/>
      <c r="E26" s="161"/>
      <c r="F26" s="162"/>
      <c r="G26" s="164" t="s">
        <v>59</v>
      </c>
      <c r="H26" s="163" t="s">
        <v>27</v>
      </c>
    </row>
    <row r="27" spans="1:8" ht="15">
      <c r="A27" s="14" t="s">
        <v>1</v>
      </c>
      <c r="B27" s="160" t="s">
        <v>115</v>
      </c>
      <c r="C27" s="161"/>
      <c r="D27" s="161"/>
      <c r="E27" s="161"/>
      <c r="F27" s="162"/>
      <c r="G27" s="164"/>
      <c r="H27" s="163"/>
    </row>
    <row r="28" spans="1:8" ht="15">
      <c r="A28" s="14" t="s">
        <v>2</v>
      </c>
      <c r="B28" s="160" t="s">
        <v>115</v>
      </c>
      <c r="C28" s="161"/>
      <c r="D28" s="161"/>
      <c r="E28" s="161"/>
      <c r="F28" s="162"/>
      <c r="G28" s="4"/>
      <c r="H28" s="4"/>
    </row>
    <row r="29" spans="1:8" ht="15">
      <c r="A29" s="14" t="s">
        <v>3</v>
      </c>
      <c r="B29" s="160" t="s">
        <v>115</v>
      </c>
      <c r="C29" s="161"/>
      <c r="D29" s="161"/>
      <c r="E29" s="161"/>
      <c r="F29" s="162"/>
      <c r="G29" s="4"/>
      <c r="H29" s="4"/>
    </row>
    <row r="30" spans="1:8" ht="15">
      <c r="A30" s="46" t="s">
        <v>0</v>
      </c>
      <c r="B30" s="160" t="s">
        <v>117</v>
      </c>
      <c r="C30" s="161"/>
      <c r="D30" s="161"/>
      <c r="E30" s="161"/>
      <c r="F30" s="162"/>
      <c r="G30" s="4"/>
      <c r="H30" s="4"/>
    </row>
    <row r="31" spans="7:8" ht="15">
      <c r="G31" s="4"/>
      <c r="H31" s="4"/>
    </row>
    <row r="32" spans="1:8" ht="15">
      <c r="A32" s="165" t="s">
        <v>31</v>
      </c>
      <c r="B32" s="165"/>
      <c r="C32" s="165"/>
      <c r="D32" s="165"/>
      <c r="E32" s="165"/>
      <c r="F32" s="165"/>
      <c r="G32" s="4"/>
      <c r="H32" s="4"/>
    </row>
    <row r="33" spans="1:8" ht="15">
      <c r="A33" s="15" t="s">
        <v>24</v>
      </c>
      <c r="B33" s="166" t="s">
        <v>122</v>
      </c>
      <c r="C33" s="167"/>
      <c r="D33" s="167"/>
      <c r="E33" s="167"/>
      <c r="F33" s="168"/>
      <c r="G33" s="4"/>
      <c r="H33" s="4"/>
    </row>
    <row r="34" spans="1:6" ht="15" customHeight="1">
      <c r="A34" s="14" t="s">
        <v>25</v>
      </c>
      <c r="B34" s="166" t="s">
        <v>121</v>
      </c>
      <c r="C34" s="167"/>
      <c r="D34" s="167"/>
      <c r="E34" s="167"/>
      <c r="F34" s="168"/>
    </row>
    <row r="35" spans="1:8" ht="15">
      <c r="A35" s="14" t="s">
        <v>26</v>
      </c>
      <c r="B35" s="166" t="s">
        <v>179</v>
      </c>
      <c r="C35" s="167"/>
      <c r="D35" s="167"/>
      <c r="E35" s="167"/>
      <c r="F35" s="168"/>
      <c r="G35" s="12" t="s">
        <v>59</v>
      </c>
      <c r="H35" s="13" t="s">
        <v>27</v>
      </c>
    </row>
    <row r="36" spans="1:8" ht="15">
      <c r="A36" s="14" t="s">
        <v>6</v>
      </c>
      <c r="B36" s="166" t="s">
        <v>122</v>
      </c>
      <c r="C36" s="167"/>
      <c r="D36" s="167"/>
      <c r="E36" s="167"/>
      <c r="F36" s="168"/>
      <c r="G36" s="4"/>
      <c r="H36" s="4"/>
    </row>
    <row r="37" spans="1:8" ht="15" customHeight="1">
      <c r="A37" s="14" t="s">
        <v>47</v>
      </c>
      <c r="B37" s="166" t="s">
        <v>123</v>
      </c>
      <c r="C37" s="167"/>
      <c r="D37" s="167"/>
      <c r="E37" s="167"/>
      <c r="F37" s="168"/>
      <c r="G37" s="4"/>
      <c r="H37" s="4"/>
    </row>
    <row r="38" spans="1:8" ht="30" customHeight="1">
      <c r="A38" s="37" t="s">
        <v>7</v>
      </c>
      <c r="B38" s="179" t="s">
        <v>201</v>
      </c>
      <c r="C38" s="180"/>
      <c r="D38" s="180"/>
      <c r="E38" s="180"/>
      <c r="F38" s="181"/>
      <c r="G38" s="4"/>
      <c r="H38" s="4"/>
    </row>
    <row r="39" spans="7:8" ht="15">
      <c r="G39" s="4"/>
      <c r="H39" s="4"/>
    </row>
    <row r="40" spans="1:8" ht="15">
      <c r="A40" s="165" t="s">
        <v>28</v>
      </c>
      <c r="B40" s="165"/>
      <c r="C40" s="165"/>
      <c r="D40" s="165"/>
      <c r="E40" s="165"/>
      <c r="F40" s="165"/>
      <c r="G40" s="4"/>
      <c r="H40" s="4"/>
    </row>
    <row r="41" spans="1:8" ht="15">
      <c r="A41" s="11" t="s">
        <v>29</v>
      </c>
      <c r="B41" s="11" t="s">
        <v>30</v>
      </c>
      <c r="C41" s="11" t="s">
        <v>32</v>
      </c>
      <c r="D41" s="11" t="s">
        <v>33</v>
      </c>
      <c r="E41" s="11" t="s">
        <v>34</v>
      </c>
      <c r="F41" s="11" t="s">
        <v>44</v>
      </c>
      <c r="G41" s="4"/>
      <c r="H41" s="4"/>
    </row>
    <row r="42" spans="1:6" ht="19.5" customHeight="1">
      <c r="A42" s="140" t="s">
        <v>175</v>
      </c>
      <c r="B42" s="4" t="s">
        <v>172</v>
      </c>
      <c r="C42" s="4" t="s">
        <v>135</v>
      </c>
      <c r="D42" s="25" t="s">
        <v>173</v>
      </c>
      <c r="E42" s="4" t="s">
        <v>128</v>
      </c>
      <c r="F42" s="38" t="s">
        <v>129</v>
      </c>
    </row>
    <row r="43" spans="1:8" ht="15">
      <c r="A43" s="1" t="s">
        <v>125</v>
      </c>
      <c r="B43" s="4" t="s">
        <v>124</v>
      </c>
      <c r="C43" s="4" t="s">
        <v>126</v>
      </c>
      <c r="D43" s="25" t="s">
        <v>127</v>
      </c>
      <c r="E43" s="4" t="s">
        <v>128</v>
      </c>
      <c r="F43" s="38" t="s">
        <v>129</v>
      </c>
      <c r="G43" s="164" t="s">
        <v>59</v>
      </c>
      <c r="H43" s="163" t="s">
        <v>27</v>
      </c>
    </row>
    <row r="44" spans="1:8" ht="45.75" customHeight="1">
      <c r="A44" s="4" t="s">
        <v>176</v>
      </c>
      <c r="B44" s="38" t="s">
        <v>131</v>
      </c>
      <c r="C44" s="4" t="s">
        <v>130</v>
      </c>
      <c r="D44" s="25" t="s">
        <v>132</v>
      </c>
      <c r="E44" s="4" t="s">
        <v>128</v>
      </c>
      <c r="F44" s="38" t="s">
        <v>129</v>
      </c>
      <c r="G44" s="164"/>
      <c r="H44" s="163"/>
    </row>
    <row r="45" spans="1:8" ht="19.5" customHeight="1">
      <c r="A45" s="4" t="s">
        <v>133</v>
      </c>
      <c r="B45" s="4" t="s">
        <v>134</v>
      </c>
      <c r="C45" s="4" t="s">
        <v>135</v>
      </c>
      <c r="D45" s="25" t="s">
        <v>127</v>
      </c>
      <c r="E45" s="4" t="s">
        <v>128</v>
      </c>
      <c r="F45" s="38" t="s">
        <v>129</v>
      </c>
      <c r="G45" s="4"/>
      <c r="H45" s="4"/>
    </row>
    <row r="46" spans="1:8" ht="19.5" customHeight="1">
      <c r="A46" s="4" t="s">
        <v>136</v>
      </c>
      <c r="B46" s="4" t="s">
        <v>137</v>
      </c>
      <c r="C46" s="4" t="s">
        <v>138</v>
      </c>
      <c r="D46" s="25" t="s">
        <v>137</v>
      </c>
      <c r="E46" s="4" t="s">
        <v>128</v>
      </c>
      <c r="F46" s="38" t="s">
        <v>129</v>
      </c>
      <c r="G46" s="4"/>
      <c r="H46" s="4"/>
    </row>
    <row r="47" spans="1:8" ht="19.5" customHeight="1">
      <c r="A47" s="4"/>
      <c r="B47" s="4"/>
      <c r="C47" s="4"/>
      <c r="D47" s="25"/>
      <c r="E47" s="4"/>
      <c r="F47" s="38"/>
      <c r="G47" s="4"/>
      <c r="H47" s="4"/>
    </row>
    <row r="48" spans="1:14" ht="28.5" customHeight="1">
      <c r="A48" s="169"/>
      <c r="B48" s="169"/>
      <c r="C48" s="169"/>
      <c r="D48" s="169"/>
      <c r="E48" s="169"/>
      <c r="F48" s="170"/>
      <c r="G48" s="4"/>
      <c r="H48" s="4"/>
      <c r="M48" s="44"/>
      <c r="N48" s="44"/>
    </row>
    <row r="49" spans="1:6" ht="15">
      <c r="A49" s="165" t="s">
        <v>35</v>
      </c>
      <c r="B49" s="165"/>
      <c r="C49" s="165"/>
      <c r="D49" s="165"/>
      <c r="E49" s="165"/>
      <c r="F49" s="165"/>
    </row>
    <row r="50" spans="1:15" ht="15">
      <c r="A50" s="11" t="s">
        <v>29</v>
      </c>
      <c r="B50" s="11" t="s">
        <v>38</v>
      </c>
      <c r="C50" s="11" t="s">
        <v>32</v>
      </c>
      <c r="D50" s="11" t="s">
        <v>36</v>
      </c>
      <c r="E50" s="11" t="s">
        <v>37</v>
      </c>
      <c r="F50" s="11" t="s">
        <v>44</v>
      </c>
      <c r="G50" s="164" t="s">
        <v>59</v>
      </c>
      <c r="H50" s="163" t="s">
        <v>27</v>
      </c>
      <c r="O50" s="44"/>
    </row>
    <row r="51" spans="1:15" s="44" customFormat="1" ht="45">
      <c r="A51" s="4" t="s">
        <v>189</v>
      </c>
      <c r="B51" s="20" t="s">
        <v>190</v>
      </c>
      <c r="C51" s="20" t="s">
        <v>191</v>
      </c>
      <c r="D51" s="45" t="s">
        <v>192</v>
      </c>
      <c r="E51" s="38" t="s">
        <v>193</v>
      </c>
      <c r="F51" s="38" t="s">
        <v>194</v>
      </c>
      <c r="G51" s="164"/>
      <c r="H51" s="163"/>
      <c r="I51" s="1"/>
      <c r="J51" s="1"/>
      <c r="K51" s="1"/>
      <c r="L51" s="1"/>
      <c r="M51" s="1"/>
      <c r="N51" s="1"/>
      <c r="O51" s="1"/>
    </row>
    <row r="52" spans="7:8" ht="15">
      <c r="G52" s="4"/>
      <c r="H52" s="4"/>
    </row>
    <row r="53" spans="1:6" ht="15">
      <c r="A53" s="165" t="s">
        <v>39</v>
      </c>
      <c r="B53" s="165"/>
      <c r="C53" s="165"/>
      <c r="D53" s="165"/>
      <c r="E53" s="165"/>
      <c r="F53" s="165"/>
    </row>
    <row r="54" spans="1:8" ht="15">
      <c r="A54" s="9" t="s">
        <v>10</v>
      </c>
      <c r="B54" s="19" t="s">
        <v>40</v>
      </c>
      <c r="C54" s="19" t="s">
        <v>41</v>
      </c>
      <c r="D54" s="19" t="s">
        <v>42</v>
      </c>
      <c r="E54" s="19" t="s">
        <v>42</v>
      </c>
      <c r="F54" s="19" t="s">
        <v>42</v>
      </c>
      <c r="G54" s="164" t="s">
        <v>59</v>
      </c>
      <c r="H54" s="163" t="s">
        <v>27</v>
      </c>
    </row>
    <row r="55" spans="1:8" ht="15">
      <c r="A55" s="20" t="s">
        <v>9</v>
      </c>
      <c r="B55" s="59" t="s">
        <v>120</v>
      </c>
      <c r="C55" s="60"/>
      <c r="D55" s="61">
        <v>44708</v>
      </c>
      <c r="E55" s="61"/>
      <c r="F55" s="62"/>
      <c r="G55" s="164"/>
      <c r="H55" s="163"/>
    </row>
    <row r="56" spans="1:8" ht="30">
      <c r="A56" s="20"/>
      <c r="B56" s="38" t="s">
        <v>198</v>
      </c>
      <c r="C56" s="4"/>
      <c r="D56" s="62" t="s">
        <v>197</v>
      </c>
      <c r="E56" s="62"/>
      <c r="F56" s="62"/>
      <c r="G56" s="4"/>
      <c r="H56" s="4"/>
    </row>
    <row r="57" spans="1:8" ht="15">
      <c r="A57" s="20" t="s">
        <v>1</v>
      </c>
      <c r="B57" s="59" t="s">
        <v>120</v>
      </c>
      <c r="C57" s="23"/>
      <c r="D57" s="61">
        <v>44708</v>
      </c>
      <c r="E57" s="61"/>
      <c r="F57" s="62"/>
      <c r="G57" s="4"/>
      <c r="H57" s="4"/>
    </row>
    <row r="58" spans="1:8" ht="30">
      <c r="A58" s="20"/>
      <c r="B58" s="38" t="s">
        <v>200</v>
      </c>
      <c r="C58" s="4"/>
      <c r="D58" s="62" t="s">
        <v>197</v>
      </c>
      <c r="E58" s="62"/>
      <c r="F58" s="62"/>
      <c r="G58" s="4"/>
      <c r="H58" s="4"/>
    </row>
    <row r="59" spans="1:8" ht="15">
      <c r="A59" s="20" t="s">
        <v>2</v>
      </c>
      <c r="B59" s="59" t="s">
        <v>120</v>
      </c>
      <c r="C59" s="23"/>
      <c r="D59" s="61">
        <v>44708</v>
      </c>
      <c r="E59" s="61"/>
      <c r="F59" s="62"/>
      <c r="G59" s="4"/>
      <c r="H59" s="4"/>
    </row>
    <row r="60" spans="1:8" ht="30">
      <c r="A60" s="20"/>
      <c r="B60" s="38" t="s">
        <v>198</v>
      </c>
      <c r="C60" s="4"/>
      <c r="D60" s="62" t="s">
        <v>197</v>
      </c>
      <c r="E60" s="62"/>
      <c r="F60" s="62"/>
      <c r="G60" s="4"/>
      <c r="H60" s="4"/>
    </row>
    <row r="61" spans="1:8" ht="15">
      <c r="A61" s="20" t="s">
        <v>3</v>
      </c>
      <c r="B61" s="59" t="s">
        <v>120</v>
      </c>
      <c r="C61" s="23"/>
      <c r="D61" s="61">
        <v>44708</v>
      </c>
      <c r="E61" s="61"/>
      <c r="F61" s="62"/>
      <c r="G61" s="4"/>
      <c r="H61" s="4"/>
    </row>
    <row r="62" spans="1:8" ht="30">
      <c r="A62" s="20"/>
      <c r="B62" s="38" t="s">
        <v>199</v>
      </c>
      <c r="C62" s="4"/>
      <c r="D62" s="62" t="s">
        <v>197</v>
      </c>
      <c r="E62" s="62"/>
      <c r="F62" s="62"/>
      <c r="G62" s="4"/>
      <c r="H62" s="4"/>
    </row>
    <row r="63" spans="1:8" ht="15">
      <c r="A63" s="20" t="s">
        <v>0</v>
      </c>
      <c r="B63" s="4"/>
      <c r="C63" s="23"/>
      <c r="D63" s="62"/>
      <c r="E63" s="62"/>
      <c r="F63" s="62"/>
      <c r="G63" s="4"/>
      <c r="H63" s="4"/>
    </row>
    <row r="64" spans="1:8" ht="15">
      <c r="A64" s="20"/>
      <c r="B64" s="4"/>
      <c r="C64" s="4"/>
      <c r="D64" s="62"/>
      <c r="E64" s="62"/>
      <c r="F64" s="62"/>
      <c r="G64" s="4"/>
      <c r="H64" s="4"/>
    </row>
    <row r="65" spans="1:8" ht="15">
      <c r="A65" s="90" t="s">
        <v>78</v>
      </c>
      <c r="B65" s="173" t="s">
        <v>119</v>
      </c>
      <c r="C65" s="174"/>
      <c r="D65" s="174"/>
      <c r="E65" s="174"/>
      <c r="F65" s="175"/>
      <c r="G65" s="4"/>
      <c r="H65" s="4"/>
    </row>
    <row r="66" spans="7:8" ht="15">
      <c r="G66" s="4"/>
      <c r="H66" s="4"/>
    </row>
    <row r="67" spans="1:6" ht="15">
      <c r="A67" s="172" t="s">
        <v>43</v>
      </c>
      <c r="B67" s="172"/>
      <c r="C67" s="172"/>
      <c r="D67" s="171" t="s">
        <v>118</v>
      </c>
      <c r="E67" s="171"/>
      <c r="F67" s="171"/>
    </row>
    <row r="68" spans="7:8" ht="15">
      <c r="G68" s="9" t="s">
        <v>46</v>
      </c>
      <c r="H68" s="10"/>
    </row>
    <row r="73" ht="30" customHeight="1"/>
  </sheetData>
  <sheetProtection/>
  <mergeCells count="53">
    <mergeCell ref="G16:G18"/>
    <mergeCell ref="B22:F22"/>
    <mergeCell ref="A1:F1"/>
    <mergeCell ref="B2:F2"/>
    <mergeCell ref="B3:F3"/>
    <mergeCell ref="A7:F7"/>
    <mergeCell ref="B4:F4"/>
    <mergeCell ref="B5:F5"/>
    <mergeCell ref="B18:F18"/>
    <mergeCell ref="B20:F20"/>
    <mergeCell ref="A16:F16"/>
    <mergeCell ref="B17:F17"/>
    <mergeCell ref="A24:F24"/>
    <mergeCell ref="B21:F21"/>
    <mergeCell ref="B25:F25"/>
    <mergeCell ref="H7:H8"/>
    <mergeCell ref="G7:G8"/>
    <mergeCell ref="A15:F15"/>
    <mergeCell ref="B8:F8"/>
    <mergeCell ref="H16:H18"/>
    <mergeCell ref="G26:G27"/>
    <mergeCell ref="H26:H27"/>
    <mergeCell ref="B19:F19"/>
    <mergeCell ref="A32:F32"/>
    <mergeCell ref="A40:F40"/>
    <mergeCell ref="A49:F49"/>
    <mergeCell ref="B38:F38"/>
    <mergeCell ref="B34:F34"/>
    <mergeCell ref="B35:F35"/>
    <mergeCell ref="B36:F36"/>
    <mergeCell ref="B33:F33"/>
    <mergeCell ref="B37:F37"/>
    <mergeCell ref="A48:F48"/>
    <mergeCell ref="D67:F67"/>
    <mergeCell ref="A67:C67"/>
    <mergeCell ref="G43:G44"/>
    <mergeCell ref="B65:F65"/>
    <mergeCell ref="H43:H44"/>
    <mergeCell ref="G50:G51"/>
    <mergeCell ref="H50:H51"/>
    <mergeCell ref="G54:G55"/>
    <mergeCell ref="H54:H55"/>
    <mergeCell ref="A53:F53"/>
    <mergeCell ref="B27:F27"/>
    <mergeCell ref="B28:F28"/>
    <mergeCell ref="B29:F29"/>
    <mergeCell ref="B30:F30"/>
    <mergeCell ref="B9:F9"/>
    <mergeCell ref="B10:F10"/>
    <mergeCell ref="B11:F11"/>
    <mergeCell ref="B12:F12"/>
    <mergeCell ref="B13:F13"/>
    <mergeCell ref="B26:F26"/>
  </mergeCells>
  <printOptions horizontalCentered="1"/>
  <pageMargins left="0.7086614173228347" right="0.7086614173228347" top="0.6299212598425197" bottom="0.6299212598425197" header="0.31496062992125984" footer="0.31496062992125984"/>
  <pageSetup horizontalDpi="300" verticalDpi="300" orientation="landscape" paperSize="9" r:id="rId1"/>
  <rowBreaks count="2" manualBreakCount="2">
    <brk id="23" max="255" man="1"/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57"/>
  <sheetViews>
    <sheetView zoomScalePageLayoutView="0" workbookViewId="0" topLeftCell="C1">
      <selection activeCell="C1" sqref="C1:D1"/>
    </sheetView>
  </sheetViews>
  <sheetFormatPr defaultColWidth="9.140625" defaultRowHeight="12.75"/>
  <cols>
    <col min="1" max="1" width="3.7109375" style="0" customWidth="1"/>
    <col min="2" max="2" width="16.7109375" style="0" customWidth="1"/>
    <col min="3" max="3" width="3.7109375" style="24" customWidth="1"/>
    <col min="4" max="4" width="16.7109375" style="0" customWidth="1"/>
    <col min="5" max="5" width="3.7109375" style="24" customWidth="1"/>
    <col min="6" max="6" width="16.7109375" style="0" customWidth="1"/>
    <col min="7" max="7" width="3.7109375" style="0" customWidth="1"/>
    <col min="8" max="8" width="16.7109375" style="0" customWidth="1"/>
    <col min="9" max="9" width="3.7109375" style="0" customWidth="1"/>
    <col min="10" max="10" width="16.7109375" style="0" customWidth="1"/>
    <col min="11" max="11" width="3.7109375" style="0" customWidth="1"/>
    <col min="12" max="12" width="16.7109375" style="0" customWidth="1"/>
    <col min="13" max="13" width="3.7109375" style="0" customWidth="1"/>
    <col min="14" max="14" width="16.7109375" style="0" customWidth="1"/>
    <col min="15" max="15" width="3.7109375" style="0" customWidth="1"/>
    <col min="16" max="16" width="16.7109375" style="0" customWidth="1"/>
    <col min="17" max="17" width="3.7109375" style="0" customWidth="1"/>
    <col min="18" max="18" width="16.7109375" style="0" customWidth="1"/>
    <col min="19" max="19" width="3.7109375" style="0" customWidth="1"/>
    <col min="20" max="20" width="16.7109375" style="0" customWidth="1"/>
    <col min="21" max="21" width="3.7109375" style="30" customWidth="1"/>
    <col min="22" max="22" width="16.7109375" style="0" customWidth="1"/>
    <col min="23" max="23" width="3.7109375" style="30" customWidth="1"/>
    <col min="24" max="24" width="16.7109375" style="0" customWidth="1"/>
  </cols>
  <sheetData>
    <row r="1" spans="1:24" ht="15">
      <c r="A1" s="195" t="s">
        <v>80</v>
      </c>
      <c r="B1" s="196"/>
      <c r="C1" s="195" t="s">
        <v>52</v>
      </c>
      <c r="D1" s="196"/>
      <c r="E1" s="195" t="s">
        <v>53</v>
      </c>
      <c r="F1" s="196"/>
      <c r="G1" s="195" t="s">
        <v>54</v>
      </c>
      <c r="H1" s="196"/>
      <c r="I1" s="195" t="s">
        <v>55</v>
      </c>
      <c r="J1" s="196"/>
      <c r="K1" s="195" t="s">
        <v>56</v>
      </c>
      <c r="L1" s="198"/>
      <c r="M1" s="197" t="s">
        <v>84</v>
      </c>
      <c r="N1" s="197"/>
      <c r="O1" s="197" t="s">
        <v>70</v>
      </c>
      <c r="P1" s="197"/>
      <c r="Q1" s="197" t="s">
        <v>71</v>
      </c>
      <c r="R1" s="197"/>
      <c r="S1" s="197" t="s">
        <v>72</v>
      </c>
      <c r="T1" s="197"/>
      <c r="U1" s="197" t="s">
        <v>75</v>
      </c>
      <c r="V1" s="197"/>
      <c r="W1" s="197" t="s">
        <v>76</v>
      </c>
      <c r="X1" s="197"/>
    </row>
    <row r="2" spans="1:25" ht="19.5" customHeight="1">
      <c r="A2" s="49">
        <v>1</v>
      </c>
      <c r="B2" s="48"/>
      <c r="C2" s="49">
        <v>1</v>
      </c>
      <c r="D2" s="92"/>
      <c r="E2" s="49">
        <v>1</v>
      </c>
      <c r="F2" s="92"/>
      <c r="G2" s="49">
        <v>1</v>
      </c>
      <c r="H2" s="93"/>
      <c r="I2" s="53">
        <v>1</v>
      </c>
      <c r="J2" s="146" t="s">
        <v>196</v>
      </c>
      <c r="K2" s="67">
        <v>1</v>
      </c>
      <c r="L2" s="119" t="s">
        <v>139</v>
      </c>
      <c r="M2" s="65">
        <v>1</v>
      </c>
      <c r="N2" s="111"/>
      <c r="O2" s="54">
        <v>1</v>
      </c>
      <c r="P2" s="49"/>
      <c r="Q2" s="49">
        <v>1</v>
      </c>
      <c r="R2" s="112"/>
      <c r="S2" s="49">
        <v>1</v>
      </c>
      <c r="T2" s="49"/>
      <c r="U2" s="107">
        <v>1</v>
      </c>
      <c r="V2" s="94"/>
      <c r="W2" s="67">
        <v>1</v>
      </c>
      <c r="X2" s="98"/>
      <c r="Y2" s="50"/>
    </row>
    <row r="3" spans="1:25" ht="19.5" customHeight="1">
      <c r="A3" s="49">
        <v>2</v>
      </c>
      <c r="B3" s="48"/>
      <c r="C3" s="47">
        <v>2</v>
      </c>
      <c r="D3" s="92"/>
      <c r="E3" s="49">
        <v>2</v>
      </c>
      <c r="F3" s="92"/>
      <c r="G3" s="49">
        <v>2</v>
      </c>
      <c r="H3" s="49"/>
      <c r="I3" s="47">
        <v>2</v>
      </c>
      <c r="J3" s="110"/>
      <c r="K3" s="65">
        <v>2</v>
      </c>
      <c r="L3" s="120" t="s">
        <v>140</v>
      </c>
      <c r="M3" s="65">
        <v>2</v>
      </c>
      <c r="N3" s="49"/>
      <c r="O3" s="51">
        <v>2</v>
      </c>
      <c r="P3" s="68"/>
      <c r="Q3" s="51">
        <v>2</v>
      </c>
      <c r="R3" s="113"/>
      <c r="S3" s="52">
        <v>2</v>
      </c>
      <c r="T3" s="100"/>
      <c r="U3" s="53">
        <v>2</v>
      </c>
      <c r="V3" s="94"/>
      <c r="W3" s="94">
        <v>2</v>
      </c>
      <c r="X3" s="100"/>
      <c r="Y3" s="50"/>
    </row>
    <row r="4" spans="1:25" ht="19.5" customHeight="1">
      <c r="A4" s="49">
        <v>3</v>
      </c>
      <c r="B4" s="48"/>
      <c r="C4" s="47">
        <v>3</v>
      </c>
      <c r="D4" s="92"/>
      <c r="E4" s="49">
        <v>3</v>
      </c>
      <c r="F4" s="92"/>
      <c r="G4" s="47">
        <v>3</v>
      </c>
      <c r="H4" s="94"/>
      <c r="I4" s="49">
        <v>3</v>
      </c>
      <c r="J4" s="120" t="s">
        <v>140</v>
      </c>
      <c r="K4" s="49">
        <v>3</v>
      </c>
      <c r="L4" s="119" t="s">
        <v>139</v>
      </c>
      <c r="M4" s="64">
        <v>3</v>
      </c>
      <c r="N4" s="94"/>
      <c r="O4" s="51">
        <v>3</v>
      </c>
      <c r="P4" s="100"/>
      <c r="Q4" s="65">
        <v>3</v>
      </c>
      <c r="R4" s="94"/>
      <c r="S4" s="52">
        <v>3</v>
      </c>
      <c r="T4" s="109"/>
      <c r="U4" s="51">
        <v>3</v>
      </c>
      <c r="V4" s="94"/>
      <c r="W4" s="94">
        <v>3</v>
      </c>
      <c r="X4" s="49"/>
      <c r="Y4" s="50"/>
    </row>
    <row r="5" spans="1:25" ht="19.5" customHeight="1">
      <c r="A5" s="47">
        <v>4</v>
      </c>
      <c r="B5" s="48"/>
      <c r="C5" s="49">
        <v>4</v>
      </c>
      <c r="D5" s="92"/>
      <c r="E5" s="49">
        <v>4</v>
      </c>
      <c r="F5" s="92"/>
      <c r="G5" s="47">
        <v>4</v>
      </c>
      <c r="H5" s="94"/>
      <c r="I5" s="49">
        <v>4</v>
      </c>
      <c r="J5" s="119" t="s">
        <v>139</v>
      </c>
      <c r="K5" s="49">
        <v>4</v>
      </c>
      <c r="L5" s="95"/>
      <c r="M5" s="64">
        <v>4</v>
      </c>
      <c r="N5" s="49"/>
      <c r="O5" s="51">
        <v>4</v>
      </c>
      <c r="P5" s="49"/>
      <c r="Q5" s="64">
        <v>4</v>
      </c>
      <c r="R5" s="49"/>
      <c r="S5" s="64">
        <v>4</v>
      </c>
      <c r="T5" s="94"/>
      <c r="U5" s="94">
        <v>4</v>
      </c>
      <c r="V5" s="94"/>
      <c r="W5" s="94">
        <v>4</v>
      </c>
      <c r="X5" s="100"/>
      <c r="Y5" s="50"/>
    </row>
    <row r="6" spans="1:25" ht="19.5" customHeight="1">
      <c r="A6" s="47">
        <v>5</v>
      </c>
      <c r="B6" s="48"/>
      <c r="C6" s="49">
        <v>5</v>
      </c>
      <c r="D6" s="92"/>
      <c r="E6" s="49">
        <v>5</v>
      </c>
      <c r="F6" s="92"/>
      <c r="G6" s="49">
        <v>5</v>
      </c>
      <c r="H6" s="120" t="s">
        <v>140</v>
      </c>
      <c r="I6" s="49">
        <v>5</v>
      </c>
      <c r="J6" s="120" t="s">
        <v>140</v>
      </c>
      <c r="K6" s="47">
        <v>5</v>
      </c>
      <c r="L6" s="95"/>
      <c r="M6" s="65">
        <v>5</v>
      </c>
      <c r="N6" s="94"/>
      <c r="O6" s="51">
        <v>5</v>
      </c>
      <c r="P6" s="100"/>
      <c r="Q6" s="53">
        <v>5</v>
      </c>
      <c r="R6" s="94"/>
      <c r="S6" s="64">
        <v>5</v>
      </c>
      <c r="T6" s="100"/>
      <c r="U6" s="94">
        <v>5</v>
      </c>
      <c r="V6" s="94"/>
      <c r="W6" s="94">
        <v>5</v>
      </c>
      <c r="X6" s="109"/>
      <c r="Y6" s="50"/>
    </row>
    <row r="7" spans="1:25" ht="19.5" customHeight="1">
      <c r="A7" s="49">
        <v>6</v>
      </c>
      <c r="B7" s="48"/>
      <c r="C7" s="49">
        <v>6</v>
      </c>
      <c r="D7" s="92"/>
      <c r="E7" s="47">
        <v>6</v>
      </c>
      <c r="F7" s="92"/>
      <c r="G7" s="49">
        <v>6</v>
      </c>
      <c r="H7" s="119" t="s">
        <v>139</v>
      </c>
      <c r="I7" s="49">
        <v>6</v>
      </c>
      <c r="J7" s="119" t="s">
        <v>139</v>
      </c>
      <c r="K7" s="47">
        <v>6</v>
      </c>
      <c r="L7" s="95"/>
      <c r="M7" s="65">
        <v>6</v>
      </c>
      <c r="N7" s="100"/>
      <c r="O7" s="51">
        <v>6</v>
      </c>
      <c r="P7" s="109"/>
      <c r="Q7" s="51">
        <v>6</v>
      </c>
      <c r="R7" s="100"/>
      <c r="S7" s="65">
        <v>6</v>
      </c>
      <c r="T7" s="94"/>
      <c r="U7" s="94">
        <v>6</v>
      </c>
      <c r="V7" s="94"/>
      <c r="W7" s="107">
        <v>6</v>
      </c>
      <c r="X7" s="94"/>
      <c r="Y7" s="50"/>
    </row>
    <row r="8" spans="1:25" ht="19.5" customHeight="1">
      <c r="A8" s="49">
        <v>7</v>
      </c>
      <c r="B8" s="48"/>
      <c r="C8" s="49">
        <v>7</v>
      </c>
      <c r="D8" s="92"/>
      <c r="E8" s="47">
        <v>7</v>
      </c>
      <c r="F8" s="92"/>
      <c r="G8" s="49">
        <v>7</v>
      </c>
      <c r="H8" s="120" t="s">
        <v>140</v>
      </c>
      <c r="I8" s="49">
        <v>7</v>
      </c>
      <c r="J8" s="199"/>
      <c r="K8" s="49">
        <v>7</v>
      </c>
      <c r="L8" s="120" t="s">
        <v>140</v>
      </c>
      <c r="M8" s="65">
        <v>7</v>
      </c>
      <c r="N8" s="49"/>
      <c r="O8" s="53">
        <v>7</v>
      </c>
      <c r="P8" s="94"/>
      <c r="Q8" s="65">
        <v>7</v>
      </c>
      <c r="R8" s="49"/>
      <c r="S8" s="52">
        <v>7</v>
      </c>
      <c r="T8" s="49"/>
      <c r="U8" s="94">
        <v>7</v>
      </c>
      <c r="V8" s="94"/>
      <c r="W8" s="53">
        <v>7</v>
      </c>
      <c r="X8" s="100"/>
      <c r="Y8" s="50"/>
    </row>
    <row r="9" spans="1:25" ht="19.5" customHeight="1">
      <c r="A9" s="49">
        <v>8</v>
      </c>
      <c r="B9" s="48"/>
      <c r="C9" s="49">
        <v>8</v>
      </c>
      <c r="D9" s="92"/>
      <c r="E9" s="49">
        <v>8</v>
      </c>
      <c r="F9" s="92"/>
      <c r="G9" s="49">
        <v>8</v>
      </c>
      <c r="H9" s="119" t="s">
        <v>139</v>
      </c>
      <c r="I9" s="47">
        <v>8</v>
      </c>
      <c r="J9" s="200"/>
      <c r="K9" s="49">
        <v>8</v>
      </c>
      <c r="L9" s="119" t="s">
        <v>139</v>
      </c>
      <c r="M9" s="65">
        <v>8</v>
      </c>
      <c r="N9" s="100"/>
      <c r="O9" s="53">
        <v>8</v>
      </c>
      <c r="P9" s="100"/>
      <c r="Q9" s="65">
        <v>8</v>
      </c>
      <c r="R9" s="100"/>
      <c r="S9" s="52">
        <v>8</v>
      </c>
      <c r="T9" s="49"/>
      <c r="U9" s="47">
        <v>8</v>
      </c>
      <c r="V9" s="94"/>
      <c r="W9" s="51">
        <v>8</v>
      </c>
      <c r="X9" s="94"/>
      <c r="Y9" s="50"/>
    </row>
    <row r="10" spans="1:25" ht="19.5" customHeight="1">
      <c r="A10" s="49">
        <v>9</v>
      </c>
      <c r="B10" s="48"/>
      <c r="C10" s="47">
        <v>9</v>
      </c>
      <c r="D10" s="92"/>
      <c r="E10" s="49">
        <v>9</v>
      </c>
      <c r="F10" s="92"/>
      <c r="G10" s="51">
        <v>9</v>
      </c>
      <c r="H10" s="192" t="s">
        <v>174</v>
      </c>
      <c r="I10" s="47">
        <v>9</v>
      </c>
      <c r="J10" s="201"/>
      <c r="K10" s="49">
        <v>9</v>
      </c>
      <c r="L10" s="120" t="s">
        <v>140</v>
      </c>
      <c r="M10" s="65">
        <v>9</v>
      </c>
      <c r="N10" s="109"/>
      <c r="O10" s="51">
        <v>9</v>
      </c>
      <c r="P10" s="103"/>
      <c r="Q10" s="65">
        <v>9</v>
      </c>
      <c r="R10" s="109"/>
      <c r="S10" s="52">
        <v>9</v>
      </c>
      <c r="T10" s="100"/>
      <c r="U10" s="47">
        <v>9</v>
      </c>
      <c r="V10" s="94"/>
      <c r="W10" s="94">
        <v>9</v>
      </c>
      <c r="X10" s="49"/>
      <c r="Y10" s="50"/>
    </row>
    <row r="11" spans="1:25" ht="19.5" customHeight="1">
      <c r="A11" s="49">
        <v>10</v>
      </c>
      <c r="B11" s="48"/>
      <c r="C11" s="47">
        <v>10</v>
      </c>
      <c r="D11" s="92"/>
      <c r="E11" s="49">
        <v>10</v>
      </c>
      <c r="F11" s="92"/>
      <c r="G11" s="53">
        <v>10</v>
      </c>
      <c r="H11" s="193"/>
      <c r="I11" s="49">
        <v>10</v>
      </c>
      <c r="J11" s="120" t="s">
        <v>140</v>
      </c>
      <c r="K11" s="49">
        <v>10</v>
      </c>
      <c r="L11" s="119" t="s">
        <v>139</v>
      </c>
      <c r="M11" s="64">
        <v>10</v>
      </c>
      <c r="N11" s="94"/>
      <c r="O11" s="51">
        <v>10</v>
      </c>
      <c r="P11" s="49"/>
      <c r="Q11" s="65">
        <v>10</v>
      </c>
      <c r="R11" s="94"/>
      <c r="S11" s="52">
        <v>10</v>
      </c>
      <c r="T11" s="109"/>
      <c r="U11" s="49">
        <v>10</v>
      </c>
      <c r="V11" s="94"/>
      <c r="W11" s="94">
        <v>10</v>
      </c>
      <c r="X11" s="49"/>
      <c r="Y11" s="50"/>
    </row>
    <row r="12" spans="1:25" ht="19.5" customHeight="1">
      <c r="A12" s="47">
        <v>11</v>
      </c>
      <c r="B12" s="48"/>
      <c r="C12" s="49">
        <v>11</v>
      </c>
      <c r="D12" s="92"/>
      <c r="E12" s="49">
        <v>11</v>
      </c>
      <c r="F12" s="92"/>
      <c r="G12" s="53">
        <v>11</v>
      </c>
      <c r="H12" s="194"/>
      <c r="I12" s="49">
        <v>11</v>
      </c>
      <c r="J12" s="119" t="s">
        <v>139</v>
      </c>
      <c r="K12" s="49">
        <v>11</v>
      </c>
      <c r="L12" s="49"/>
      <c r="M12" s="64">
        <v>11</v>
      </c>
      <c r="N12" s="100"/>
      <c r="O12" s="51">
        <v>11</v>
      </c>
      <c r="P12" s="49"/>
      <c r="Q12" s="64">
        <v>11</v>
      </c>
      <c r="R12" s="100"/>
      <c r="S12" s="64">
        <v>11</v>
      </c>
      <c r="T12" s="94"/>
      <c r="U12" s="49">
        <v>11</v>
      </c>
      <c r="V12" s="94"/>
      <c r="W12" s="94">
        <v>11</v>
      </c>
      <c r="X12" s="100"/>
      <c r="Y12" s="50"/>
    </row>
    <row r="13" spans="1:25" ht="19.5" customHeight="1">
      <c r="A13" s="47">
        <v>12</v>
      </c>
      <c r="B13" s="48"/>
      <c r="C13" s="49">
        <v>12</v>
      </c>
      <c r="D13" s="92"/>
      <c r="E13" s="49">
        <v>12</v>
      </c>
      <c r="F13" s="92"/>
      <c r="G13" s="51">
        <v>12</v>
      </c>
      <c r="H13" s="120" t="s">
        <v>140</v>
      </c>
      <c r="I13" s="49">
        <v>12</v>
      </c>
      <c r="J13" s="120" t="s">
        <v>140</v>
      </c>
      <c r="K13" s="47">
        <v>12</v>
      </c>
      <c r="L13" s="97"/>
      <c r="M13" s="65">
        <v>12</v>
      </c>
      <c r="N13" s="94"/>
      <c r="O13" s="51">
        <v>12</v>
      </c>
      <c r="P13" s="108"/>
      <c r="Q13" s="53">
        <v>12</v>
      </c>
      <c r="R13" s="104"/>
      <c r="S13" s="53">
        <v>12</v>
      </c>
      <c r="T13" s="114"/>
      <c r="U13" s="49">
        <v>12</v>
      </c>
      <c r="V13" s="94"/>
      <c r="W13" s="94">
        <v>12</v>
      </c>
      <c r="X13" s="109"/>
      <c r="Y13" s="50"/>
    </row>
    <row r="14" spans="1:25" ht="19.5" customHeight="1">
      <c r="A14" s="49">
        <v>13</v>
      </c>
      <c r="B14" s="48"/>
      <c r="C14" s="49">
        <v>13</v>
      </c>
      <c r="D14" s="92"/>
      <c r="E14" s="47">
        <v>13</v>
      </c>
      <c r="F14" s="92"/>
      <c r="G14" s="51">
        <v>13</v>
      </c>
      <c r="H14" s="119" t="s">
        <v>139</v>
      </c>
      <c r="I14" s="49">
        <v>13</v>
      </c>
      <c r="J14" s="119" t="s">
        <v>139</v>
      </c>
      <c r="K14" s="47">
        <v>13</v>
      </c>
      <c r="L14" s="96"/>
      <c r="M14" s="65">
        <v>13</v>
      </c>
      <c r="N14" s="49"/>
      <c r="O14" s="51">
        <v>13</v>
      </c>
      <c r="P14" s="109"/>
      <c r="Q14" s="51">
        <v>13</v>
      </c>
      <c r="R14" s="49"/>
      <c r="S14" s="65">
        <v>13</v>
      </c>
      <c r="T14" s="100"/>
      <c r="U14" s="49">
        <v>13</v>
      </c>
      <c r="V14" s="94"/>
      <c r="W14" s="107">
        <v>13</v>
      </c>
      <c r="X14" s="94"/>
      <c r="Y14" s="50"/>
    </row>
    <row r="15" spans="1:25" ht="19.5" customHeight="1">
      <c r="A15" s="49">
        <v>14</v>
      </c>
      <c r="B15" s="48"/>
      <c r="C15" s="49">
        <v>14</v>
      </c>
      <c r="D15" s="92"/>
      <c r="E15" s="47">
        <v>14</v>
      </c>
      <c r="F15" s="92"/>
      <c r="G15" s="51">
        <v>14</v>
      </c>
      <c r="H15" s="120" t="s">
        <v>140</v>
      </c>
      <c r="I15" s="49">
        <v>14</v>
      </c>
      <c r="J15" s="49"/>
      <c r="K15" s="49">
        <v>14</v>
      </c>
      <c r="L15" s="120" t="s">
        <v>140</v>
      </c>
      <c r="M15" s="65">
        <v>14</v>
      </c>
      <c r="N15" s="49"/>
      <c r="O15" s="53">
        <v>14</v>
      </c>
      <c r="P15" s="94"/>
      <c r="Q15" s="65">
        <v>14</v>
      </c>
      <c r="R15" s="49"/>
      <c r="S15" s="52">
        <v>14</v>
      </c>
      <c r="T15" s="98"/>
      <c r="U15" s="49">
        <v>14</v>
      </c>
      <c r="V15" s="94"/>
      <c r="W15" s="53">
        <v>14</v>
      </c>
      <c r="X15" s="109"/>
      <c r="Y15" s="50"/>
    </row>
    <row r="16" spans="1:25" ht="19.5" customHeight="1">
      <c r="A16" s="49">
        <v>15</v>
      </c>
      <c r="B16" s="48"/>
      <c r="C16" s="49">
        <v>15</v>
      </c>
      <c r="D16" s="92"/>
      <c r="E16" s="49">
        <v>15</v>
      </c>
      <c r="F16" s="92"/>
      <c r="G16" s="49">
        <v>15</v>
      </c>
      <c r="H16" s="189" t="s">
        <v>144</v>
      </c>
      <c r="I16" s="118">
        <v>15</v>
      </c>
      <c r="J16" s="99"/>
      <c r="K16" s="91">
        <v>15</v>
      </c>
      <c r="L16" s="119" t="s">
        <v>139</v>
      </c>
      <c r="M16" s="65">
        <v>15</v>
      </c>
      <c r="N16" s="100"/>
      <c r="O16" s="53">
        <v>15</v>
      </c>
      <c r="P16" s="100"/>
      <c r="Q16" s="65">
        <v>15</v>
      </c>
      <c r="R16" s="100"/>
      <c r="S16" s="63">
        <v>15</v>
      </c>
      <c r="T16" s="49"/>
      <c r="U16" s="118">
        <v>15</v>
      </c>
      <c r="V16" s="94"/>
      <c r="W16" s="51">
        <v>15</v>
      </c>
      <c r="X16" s="100"/>
      <c r="Y16" s="50"/>
    </row>
    <row r="17" spans="1:25" ht="19.5" customHeight="1">
      <c r="A17" s="49">
        <v>16</v>
      </c>
      <c r="B17" s="48"/>
      <c r="C17" s="47">
        <v>16</v>
      </c>
      <c r="D17" s="92"/>
      <c r="E17" s="49">
        <v>16</v>
      </c>
      <c r="F17" s="92"/>
      <c r="G17" s="49">
        <v>16</v>
      </c>
      <c r="H17" s="190"/>
      <c r="I17" s="53">
        <v>16</v>
      </c>
      <c r="J17" s="96"/>
      <c r="K17" s="65">
        <v>16</v>
      </c>
      <c r="L17" s="109"/>
      <c r="M17" s="65">
        <v>16</v>
      </c>
      <c r="N17" s="109"/>
      <c r="O17" s="51">
        <v>16</v>
      </c>
      <c r="P17" s="94"/>
      <c r="Q17" s="65">
        <v>16</v>
      </c>
      <c r="R17" s="109"/>
      <c r="S17" s="52">
        <v>16</v>
      </c>
      <c r="T17" s="100"/>
      <c r="U17" s="53">
        <v>16</v>
      </c>
      <c r="V17" s="94"/>
      <c r="W17" s="94">
        <v>16</v>
      </c>
      <c r="X17" s="98"/>
      <c r="Y17" s="50"/>
    </row>
    <row r="18" spans="1:25" ht="19.5" customHeight="1">
      <c r="A18" s="49">
        <v>17</v>
      </c>
      <c r="B18" s="48"/>
      <c r="C18" s="47">
        <v>17</v>
      </c>
      <c r="D18" s="92"/>
      <c r="E18" s="49">
        <v>17</v>
      </c>
      <c r="F18" s="92"/>
      <c r="G18" s="47">
        <v>17</v>
      </c>
      <c r="H18" s="190"/>
      <c r="I18" s="49">
        <v>17</v>
      </c>
      <c r="J18" s="120" t="s">
        <v>140</v>
      </c>
      <c r="K18" s="49">
        <v>17</v>
      </c>
      <c r="L18" s="192" t="s">
        <v>143</v>
      </c>
      <c r="M18" s="64">
        <v>17</v>
      </c>
      <c r="N18" s="94"/>
      <c r="O18" s="51">
        <v>17</v>
      </c>
      <c r="P18" s="49"/>
      <c r="Q18" s="65">
        <v>17</v>
      </c>
      <c r="R18" s="94"/>
      <c r="S18" s="52">
        <v>17</v>
      </c>
      <c r="T18" s="109"/>
      <c r="U18" s="51">
        <v>17</v>
      </c>
      <c r="V18" s="94"/>
      <c r="W18" s="94">
        <v>17</v>
      </c>
      <c r="X18" s="49"/>
      <c r="Y18" s="50"/>
    </row>
    <row r="19" spans="1:25" ht="19.5" customHeight="1">
      <c r="A19" s="47">
        <v>18</v>
      </c>
      <c r="B19" s="92"/>
      <c r="C19" s="49">
        <v>18</v>
      </c>
      <c r="D19" s="92"/>
      <c r="E19" s="49">
        <v>18</v>
      </c>
      <c r="F19" s="92"/>
      <c r="G19" s="47">
        <v>18</v>
      </c>
      <c r="H19" s="191"/>
      <c r="I19" s="49">
        <v>18</v>
      </c>
      <c r="J19" s="119" t="s">
        <v>139</v>
      </c>
      <c r="K19" s="49">
        <v>18</v>
      </c>
      <c r="L19" s="190"/>
      <c r="M19" s="64">
        <v>18</v>
      </c>
      <c r="N19" s="100"/>
      <c r="O19" s="51">
        <v>18</v>
      </c>
      <c r="P19" s="49"/>
      <c r="Q19" s="53">
        <v>18</v>
      </c>
      <c r="R19" s="49"/>
      <c r="S19" s="53">
        <v>18</v>
      </c>
      <c r="T19" s="116"/>
      <c r="U19" s="94">
        <v>18</v>
      </c>
      <c r="V19" s="94"/>
      <c r="W19" s="94">
        <v>18</v>
      </c>
      <c r="X19" s="100"/>
      <c r="Y19" s="50"/>
    </row>
    <row r="20" spans="1:25" ht="19.5" customHeight="1">
      <c r="A20" s="47">
        <v>19</v>
      </c>
      <c r="B20" s="105"/>
      <c r="C20" s="49">
        <v>19</v>
      </c>
      <c r="D20" s="92"/>
      <c r="E20" s="49">
        <v>19</v>
      </c>
      <c r="F20" s="92"/>
      <c r="G20" s="49">
        <v>19</v>
      </c>
      <c r="H20" s="120" t="s">
        <v>140</v>
      </c>
      <c r="I20" s="49">
        <v>19</v>
      </c>
      <c r="J20" s="109"/>
      <c r="K20" s="47">
        <v>19</v>
      </c>
      <c r="L20" s="190"/>
      <c r="M20" s="65">
        <v>19</v>
      </c>
      <c r="N20" s="94"/>
      <c r="O20" s="51">
        <v>19</v>
      </c>
      <c r="P20" s="103"/>
      <c r="Q20" s="53">
        <v>19</v>
      </c>
      <c r="R20" s="94"/>
      <c r="S20" s="53">
        <v>19</v>
      </c>
      <c r="T20" s="94"/>
      <c r="U20" s="106">
        <v>19</v>
      </c>
      <c r="V20" s="94"/>
      <c r="W20" s="94">
        <v>19</v>
      </c>
      <c r="X20" s="109"/>
      <c r="Y20" s="50"/>
    </row>
    <row r="21" spans="1:25" ht="19.5" customHeight="1">
      <c r="A21" s="49">
        <v>20</v>
      </c>
      <c r="B21" s="105"/>
      <c r="C21" s="49">
        <v>20</v>
      </c>
      <c r="D21" s="92"/>
      <c r="E21" s="54">
        <v>20</v>
      </c>
      <c r="F21" s="92"/>
      <c r="G21" s="49">
        <v>20</v>
      </c>
      <c r="H21" s="119" t="s">
        <v>139</v>
      </c>
      <c r="I21" s="49">
        <v>20</v>
      </c>
      <c r="J21" s="189" t="s">
        <v>141</v>
      </c>
      <c r="K21" s="47">
        <v>20</v>
      </c>
      <c r="L21" s="193"/>
      <c r="M21" s="65">
        <v>20</v>
      </c>
      <c r="N21" s="49"/>
      <c r="O21" s="51">
        <v>20</v>
      </c>
      <c r="P21" s="103"/>
      <c r="Q21" s="51">
        <v>20</v>
      </c>
      <c r="R21" s="100"/>
      <c r="S21" s="65">
        <v>20</v>
      </c>
      <c r="T21" s="94"/>
      <c r="U21" s="106">
        <v>20</v>
      </c>
      <c r="V21" s="94"/>
      <c r="W21" s="107">
        <v>20</v>
      </c>
      <c r="X21" s="94"/>
      <c r="Y21" s="50"/>
    </row>
    <row r="22" spans="1:25" ht="19.5" customHeight="1">
      <c r="A22" s="49">
        <v>21</v>
      </c>
      <c r="B22" s="105"/>
      <c r="C22" s="49">
        <v>21</v>
      </c>
      <c r="D22" s="92"/>
      <c r="E22" s="47">
        <v>21</v>
      </c>
      <c r="F22" s="92"/>
      <c r="G22" s="49">
        <v>21</v>
      </c>
      <c r="H22" s="120" t="s">
        <v>140</v>
      </c>
      <c r="I22" s="49">
        <v>21</v>
      </c>
      <c r="J22" s="190"/>
      <c r="K22" s="49">
        <v>21</v>
      </c>
      <c r="L22" s="193"/>
      <c r="M22" s="65">
        <v>21</v>
      </c>
      <c r="N22" s="49"/>
      <c r="O22" s="53">
        <v>21</v>
      </c>
      <c r="P22" s="94"/>
      <c r="Q22" s="52">
        <v>21</v>
      </c>
      <c r="R22" s="66"/>
      <c r="S22" s="51">
        <v>21</v>
      </c>
      <c r="T22" s="94"/>
      <c r="U22" s="106">
        <v>21</v>
      </c>
      <c r="V22" s="94"/>
      <c r="W22" s="53">
        <v>21</v>
      </c>
      <c r="X22" s="94"/>
      <c r="Y22" s="50"/>
    </row>
    <row r="23" spans="1:25" ht="19.5" customHeight="1">
      <c r="A23" s="49">
        <v>22</v>
      </c>
      <c r="B23" s="105"/>
      <c r="C23" s="49">
        <v>22</v>
      </c>
      <c r="D23" s="92"/>
      <c r="E23" s="49">
        <v>22</v>
      </c>
      <c r="F23" s="92"/>
      <c r="G23" s="49">
        <v>22</v>
      </c>
      <c r="H23" s="119" t="s">
        <v>139</v>
      </c>
      <c r="I23" s="47">
        <v>22</v>
      </c>
      <c r="J23" s="190"/>
      <c r="K23" s="49">
        <v>22</v>
      </c>
      <c r="L23" s="193"/>
      <c r="M23" s="65">
        <v>22</v>
      </c>
      <c r="N23" s="100"/>
      <c r="O23" s="53">
        <v>22</v>
      </c>
      <c r="P23" s="100"/>
      <c r="Q23" s="52">
        <v>22</v>
      </c>
      <c r="R23" s="100"/>
      <c r="S23" s="51">
        <v>22</v>
      </c>
      <c r="T23" s="94"/>
      <c r="U23" s="64">
        <v>22</v>
      </c>
      <c r="V23" s="94"/>
      <c r="W23" s="51">
        <v>22</v>
      </c>
      <c r="X23" s="100"/>
      <c r="Y23" s="50"/>
    </row>
    <row r="24" spans="1:25" ht="19.5" customHeight="1">
      <c r="A24" s="49">
        <v>23</v>
      </c>
      <c r="B24" s="105"/>
      <c r="C24" s="47">
        <v>23</v>
      </c>
      <c r="D24" s="92"/>
      <c r="E24" s="49">
        <v>23</v>
      </c>
      <c r="F24" s="92"/>
      <c r="G24" s="49">
        <v>23</v>
      </c>
      <c r="H24" s="94"/>
      <c r="I24" s="54">
        <v>23</v>
      </c>
      <c r="J24" s="190"/>
      <c r="K24" s="49">
        <v>23</v>
      </c>
      <c r="L24" s="193"/>
      <c r="M24" s="65">
        <v>23</v>
      </c>
      <c r="N24" s="109"/>
      <c r="O24" s="51">
        <v>23</v>
      </c>
      <c r="P24" s="94"/>
      <c r="Q24" s="52">
        <v>23</v>
      </c>
      <c r="R24" s="109"/>
      <c r="S24" s="51">
        <v>23</v>
      </c>
      <c r="T24" s="94"/>
      <c r="U24" s="64">
        <v>23</v>
      </c>
      <c r="V24" s="94"/>
      <c r="W24" s="94">
        <v>23</v>
      </c>
      <c r="X24" s="94"/>
      <c r="Y24" s="50"/>
    </row>
    <row r="25" spans="1:25" ht="19.5" customHeight="1">
      <c r="A25" s="49">
        <v>24</v>
      </c>
      <c r="B25" s="105"/>
      <c r="C25" s="47">
        <v>24</v>
      </c>
      <c r="D25" s="92"/>
      <c r="E25" s="49">
        <v>24</v>
      </c>
      <c r="F25" s="92"/>
      <c r="G25" s="47">
        <v>24</v>
      </c>
      <c r="H25" s="94"/>
      <c r="I25" s="49">
        <v>24</v>
      </c>
      <c r="J25" s="191"/>
      <c r="K25" s="49">
        <v>24</v>
      </c>
      <c r="L25" s="193"/>
      <c r="M25" s="64">
        <v>24</v>
      </c>
      <c r="N25" s="94"/>
      <c r="O25" s="49">
        <v>24</v>
      </c>
      <c r="P25" s="66"/>
      <c r="Q25" s="49">
        <v>24</v>
      </c>
      <c r="R25" s="94"/>
      <c r="S25" s="51">
        <v>24</v>
      </c>
      <c r="T25" s="94"/>
      <c r="U25" s="65">
        <v>24</v>
      </c>
      <c r="V25" s="94"/>
      <c r="W25" s="94">
        <v>24</v>
      </c>
      <c r="X25" s="49"/>
      <c r="Y25" s="50"/>
    </row>
    <row r="26" spans="1:25" ht="19.5" customHeight="1">
      <c r="A26" s="47">
        <v>25</v>
      </c>
      <c r="B26" s="105"/>
      <c r="C26" s="49">
        <v>25</v>
      </c>
      <c r="D26" s="92"/>
      <c r="E26" s="49">
        <v>25</v>
      </c>
      <c r="F26" s="92"/>
      <c r="G26" s="47">
        <v>25</v>
      </c>
      <c r="H26" s="94"/>
      <c r="I26" s="49">
        <v>25</v>
      </c>
      <c r="J26" s="119" t="s">
        <v>139</v>
      </c>
      <c r="K26" s="49">
        <v>25</v>
      </c>
      <c r="L26" s="193"/>
      <c r="M26" s="70">
        <v>25</v>
      </c>
      <c r="N26" s="49"/>
      <c r="O26" s="49">
        <v>25</v>
      </c>
      <c r="P26" s="49"/>
      <c r="Q26" s="47">
        <v>25</v>
      </c>
      <c r="R26" s="94"/>
      <c r="S26" s="47">
        <v>25</v>
      </c>
      <c r="T26" s="94"/>
      <c r="U26" s="94">
        <v>25</v>
      </c>
      <c r="V26" s="94"/>
      <c r="W26" s="94">
        <v>25</v>
      </c>
      <c r="X26" s="100"/>
      <c r="Y26" s="50"/>
    </row>
    <row r="27" spans="1:25" ht="19.5" customHeight="1">
      <c r="A27" s="47">
        <v>26</v>
      </c>
      <c r="B27" s="105"/>
      <c r="C27" s="49">
        <v>26</v>
      </c>
      <c r="D27" s="92"/>
      <c r="E27" s="49">
        <v>26</v>
      </c>
      <c r="F27" s="92"/>
      <c r="G27" s="49">
        <v>26</v>
      </c>
      <c r="H27" s="120" t="s">
        <v>140</v>
      </c>
      <c r="I27" s="49">
        <v>26</v>
      </c>
      <c r="J27" s="120" t="s">
        <v>140</v>
      </c>
      <c r="K27" s="47">
        <v>26</v>
      </c>
      <c r="L27" s="193"/>
      <c r="M27" s="67">
        <v>26</v>
      </c>
      <c r="N27" s="49"/>
      <c r="O27" s="49">
        <v>26</v>
      </c>
      <c r="P27" s="100"/>
      <c r="Q27" s="53">
        <v>26</v>
      </c>
      <c r="R27" s="101"/>
      <c r="S27" s="53">
        <v>26</v>
      </c>
      <c r="T27" s="94"/>
      <c r="U27" s="94">
        <v>26</v>
      </c>
      <c r="V27" s="94"/>
      <c r="W27" s="94">
        <v>26</v>
      </c>
      <c r="X27" s="109"/>
      <c r="Y27" s="50"/>
    </row>
    <row r="28" spans="1:25" ht="19.5" customHeight="1">
      <c r="A28" s="49">
        <v>27</v>
      </c>
      <c r="B28" s="105"/>
      <c r="C28" s="49">
        <v>27</v>
      </c>
      <c r="D28" s="92"/>
      <c r="E28" s="47">
        <v>27</v>
      </c>
      <c r="F28" s="92"/>
      <c r="G28" s="49">
        <v>27</v>
      </c>
      <c r="H28" s="119" t="s">
        <v>139</v>
      </c>
      <c r="I28" s="49">
        <v>27</v>
      </c>
      <c r="J28" s="119" t="s">
        <v>139</v>
      </c>
      <c r="K28" s="47">
        <v>27</v>
      </c>
      <c r="L28" s="194"/>
      <c r="M28" s="65">
        <v>27</v>
      </c>
      <c r="N28" s="49"/>
      <c r="O28" s="49">
        <v>27</v>
      </c>
      <c r="P28" s="109"/>
      <c r="Q28" s="51">
        <v>27</v>
      </c>
      <c r="R28" s="94"/>
      <c r="S28" s="51">
        <v>27</v>
      </c>
      <c r="T28" s="94"/>
      <c r="U28" s="94">
        <v>27</v>
      </c>
      <c r="V28" s="94"/>
      <c r="W28" s="107">
        <v>27</v>
      </c>
      <c r="X28" s="94"/>
      <c r="Y28" s="50"/>
    </row>
    <row r="29" spans="1:25" ht="19.5" customHeight="1">
      <c r="A29" s="49">
        <v>28</v>
      </c>
      <c r="B29" s="105"/>
      <c r="C29" s="49">
        <v>28</v>
      </c>
      <c r="D29" s="92"/>
      <c r="E29" s="47">
        <v>28</v>
      </c>
      <c r="F29" s="55"/>
      <c r="G29" s="49">
        <v>28</v>
      </c>
      <c r="H29" s="120" t="s">
        <v>140</v>
      </c>
      <c r="I29" s="49">
        <v>28</v>
      </c>
      <c r="J29" s="192" t="s">
        <v>142</v>
      </c>
      <c r="K29" s="49">
        <v>28</v>
      </c>
      <c r="L29" s="96"/>
      <c r="M29" s="65">
        <v>28</v>
      </c>
      <c r="N29" s="55"/>
      <c r="O29" s="47">
        <v>28</v>
      </c>
      <c r="P29" s="94"/>
      <c r="Q29" s="49">
        <v>28</v>
      </c>
      <c r="R29" s="94"/>
      <c r="S29" s="49">
        <v>28</v>
      </c>
      <c r="T29" s="102"/>
      <c r="U29" s="94">
        <v>28</v>
      </c>
      <c r="V29" s="94"/>
      <c r="W29" s="53">
        <v>28</v>
      </c>
      <c r="X29" s="94"/>
      <c r="Y29" s="50"/>
    </row>
    <row r="30" spans="1:25" ht="19.5" customHeight="1">
      <c r="A30" s="49">
        <v>29</v>
      </c>
      <c r="B30" s="105"/>
      <c r="C30" s="49">
        <v>29</v>
      </c>
      <c r="D30" s="92"/>
      <c r="E30" s="49">
        <v>29</v>
      </c>
      <c r="F30" s="55"/>
      <c r="G30" s="49">
        <v>29</v>
      </c>
      <c r="H30" s="119" t="s">
        <v>139</v>
      </c>
      <c r="I30" s="47">
        <v>29</v>
      </c>
      <c r="J30" s="190"/>
      <c r="K30" s="49">
        <v>29</v>
      </c>
      <c r="L30" s="100"/>
      <c r="M30" s="65">
        <v>29</v>
      </c>
      <c r="N30" s="55"/>
      <c r="O30" s="53">
        <v>29</v>
      </c>
      <c r="P30" s="100"/>
      <c r="Q30" s="69"/>
      <c r="R30" s="69"/>
      <c r="S30" s="49">
        <v>29</v>
      </c>
      <c r="T30" s="49"/>
      <c r="U30" s="107">
        <v>29</v>
      </c>
      <c r="V30" s="94"/>
      <c r="W30" s="51">
        <v>29</v>
      </c>
      <c r="X30" s="94"/>
      <c r="Y30" s="50"/>
    </row>
    <row r="31" spans="1:25" ht="19.5" customHeight="1">
      <c r="A31" s="49">
        <v>30</v>
      </c>
      <c r="B31" s="105"/>
      <c r="C31" s="47">
        <v>30</v>
      </c>
      <c r="D31" s="92"/>
      <c r="E31" s="49">
        <v>30</v>
      </c>
      <c r="F31" s="55"/>
      <c r="G31" s="49">
        <v>30</v>
      </c>
      <c r="H31" s="146" t="s">
        <v>195</v>
      </c>
      <c r="I31" s="47">
        <v>30</v>
      </c>
      <c r="J31" s="190"/>
      <c r="K31" s="52">
        <v>30</v>
      </c>
      <c r="L31" s="49"/>
      <c r="M31" s="51">
        <v>30</v>
      </c>
      <c r="N31" s="55"/>
      <c r="O31" s="51">
        <v>30</v>
      </c>
      <c r="P31" s="94"/>
      <c r="Q31" s="117"/>
      <c r="R31" s="117"/>
      <c r="S31" s="49">
        <v>30</v>
      </c>
      <c r="T31" s="94"/>
      <c r="U31" s="53">
        <v>30</v>
      </c>
      <c r="V31" s="94"/>
      <c r="W31" s="94">
        <v>30</v>
      </c>
      <c r="X31" s="55"/>
      <c r="Y31" s="50"/>
    </row>
    <row r="32" spans="1:25" ht="19.5" customHeight="1">
      <c r="A32" s="115"/>
      <c r="B32" s="115"/>
      <c r="C32" s="47">
        <v>31</v>
      </c>
      <c r="D32" s="92"/>
      <c r="E32" s="49">
        <v>31</v>
      </c>
      <c r="F32" s="55"/>
      <c r="G32" s="117"/>
      <c r="H32" s="117"/>
      <c r="I32" s="49">
        <v>31</v>
      </c>
      <c r="J32" s="194"/>
      <c r="K32" s="117"/>
      <c r="L32" s="117"/>
      <c r="M32" s="53">
        <v>31</v>
      </c>
      <c r="N32" s="49"/>
      <c r="O32" s="49">
        <v>31</v>
      </c>
      <c r="P32" s="109"/>
      <c r="Q32" s="115"/>
      <c r="R32" s="115"/>
      <c r="S32" s="49">
        <v>31</v>
      </c>
      <c r="T32" s="94"/>
      <c r="U32" s="115"/>
      <c r="V32" s="115"/>
      <c r="W32" s="94">
        <v>31</v>
      </c>
      <c r="X32" s="55"/>
      <c r="Y32" s="50"/>
    </row>
    <row r="33" spans="3:24" ht="12.75">
      <c r="C33"/>
      <c r="E33"/>
      <c r="X33" s="33"/>
    </row>
    <row r="34" spans="3:4" ht="12.75">
      <c r="C34" s="28"/>
      <c r="D34" s="29"/>
    </row>
    <row r="36" ht="12.75" hidden="1">
      <c r="D36" s="27"/>
    </row>
    <row r="37" ht="12.75" hidden="1"/>
    <row r="38" ht="12.75" hidden="1">
      <c r="D38" s="27"/>
    </row>
    <row r="39" ht="12.75" hidden="1"/>
    <row r="40" ht="12.75" hidden="1"/>
    <row r="41" ht="12.75" hidden="1"/>
    <row r="42" ht="12.75" hidden="1"/>
    <row r="43" ht="12.75" hidden="1"/>
    <row r="44" spans="4:24" ht="12.75">
      <c r="D44" s="33"/>
      <c r="E44" s="34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35"/>
      <c r="V44" s="29"/>
      <c r="W44" s="35"/>
      <c r="X44" s="29"/>
    </row>
    <row r="45" spans="6:24" ht="12.75"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35"/>
      <c r="V45" s="29"/>
      <c r="W45" s="35"/>
      <c r="X45" s="29"/>
    </row>
    <row r="46" spans="3:23" ht="12.75">
      <c r="C46"/>
      <c r="E46"/>
      <c r="U46"/>
      <c r="W46"/>
    </row>
    <row r="47" spans="3:23" ht="15" customHeight="1">
      <c r="C47"/>
      <c r="E47"/>
      <c r="U47"/>
      <c r="W47"/>
    </row>
    <row r="48" spans="3:23" ht="12.75">
      <c r="C48"/>
      <c r="E48"/>
      <c r="U48"/>
      <c r="W48"/>
    </row>
    <row r="49" spans="3:23" ht="15.75" customHeight="1">
      <c r="C49"/>
      <c r="E49"/>
      <c r="U49"/>
      <c r="W49"/>
    </row>
    <row r="50" spans="3:23" ht="12.75">
      <c r="C50"/>
      <c r="E50"/>
      <c r="U50"/>
      <c r="W50"/>
    </row>
    <row r="51" spans="3:23" ht="12.75">
      <c r="C51"/>
      <c r="E51"/>
      <c r="U51"/>
      <c r="W51"/>
    </row>
    <row r="52" spans="3:23" ht="12.75">
      <c r="C52"/>
      <c r="E52"/>
      <c r="U52"/>
      <c r="W52"/>
    </row>
    <row r="53" spans="3:23" ht="12.75">
      <c r="C53"/>
      <c r="E53"/>
      <c r="U53"/>
      <c r="W53"/>
    </row>
    <row r="54" spans="3:23" ht="15" customHeight="1">
      <c r="C54"/>
      <c r="E54"/>
      <c r="U54"/>
      <c r="W54"/>
    </row>
    <row r="55" spans="3:23" ht="12.75">
      <c r="C55"/>
      <c r="E55"/>
      <c r="U55"/>
      <c r="W55"/>
    </row>
    <row r="56" spans="3:23" ht="12.75">
      <c r="C56"/>
      <c r="E56"/>
      <c r="U56"/>
      <c r="W56"/>
    </row>
    <row r="57" spans="3:23" ht="12.75">
      <c r="C57"/>
      <c r="E57"/>
      <c r="U57"/>
      <c r="W57"/>
    </row>
    <row r="64" ht="15" customHeight="1"/>
    <row r="67" ht="15" customHeight="1"/>
    <row r="71" ht="15" customHeight="1"/>
  </sheetData>
  <sheetProtection/>
  <mergeCells count="18">
    <mergeCell ref="W1:X1"/>
    <mergeCell ref="H10:H12"/>
    <mergeCell ref="K1:L1"/>
    <mergeCell ref="M1:N1"/>
    <mergeCell ref="O1:P1"/>
    <mergeCell ref="Q1:R1"/>
    <mergeCell ref="S1:T1"/>
    <mergeCell ref="U1:V1"/>
    <mergeCell ref="J8:J10"/>
    <mergeCell ref="H16:H19"/>
    <mergeCell ref="L18:L28"/>
    <mergeCell ref="J21:J25"/>
    <mergeCell ref="J29:J32"/>
    <mergeCell ref="A1:B1"/>
    <mergeCell ref="C1:D1"/>
    <mergeCell ref="E1:F1"/>
    <mergeCell ref="G1:H1"/>
    <mergeCell ref="I1:J1"/>
  </mergeCells>
  <printOptions/>
  <pageMargins left="0.1968503937007874" right="0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30.421875" style="0" bestFit="1" customWidth="1"/>
    <col min="2" max="2" width="13.28125" style="0" bestFit="1" customWidth="1"/>
    <col min="3" max="3" width="13.7109375" style="0" bestFit="1" customWidth="1"/>
    <col min="4" max="4" width="41.421875" style="0" bestFit="1" customWidth="1"/>
    <col min="5" max="5" width="13.7109375" style="0" bestFit="1" customWidth="1"/>
    <col min="6" max="6" width="41.421875" style="0" bestFit="1" customWidth="1"/>
    <col min="7" max="7" width="12.57421875" style="0" bestFit="1" customWidth="1"/>
    <col min="8" max="8" width="13.7109375" style="0" bestFit="1" customWidth="1"/>
    <col min="9" max="10" width="12.57421875" style="0" bestFit="1" customWidth="1"/>
  </cols>
  <sheetData>
    <row r="1" spans="1:7" ht="15">
      <c r="A1" s="202" t="s">
        <v>62</v>
      </c>
      <c r="B1" s="203"/>
      <c r="C1" s="203"/>
      <c r="D1" s="204" t="s">
        <v>145</v>
      </c>
      <c r="E1" s="204"/>
      <c r="F1" s="204" t="s">
        <v>146</v>
      </c>
      <c r="G1" s="204"/>
    </row>
    <row r="2" spans="1:7" ht="12.75">
      <c r="A2" s="72" t="s">
        <v>60</v>
      </c>
      <c r="B2" s="72" t="s">
        <v>63</v>
      </c>
      <c r="C2" s="73" t="s">
        <v>61</v>
      </c>
      <c r="D2" s="72" t="s">
        <v>63</v>
      </c>
      <c r="E2" s="73" t="s">
        <v>64</v>
      </c>
      <c r="F2" s="72" t="s">
        <v>63</v>
      </c>
      <c r="G2" s="73" t="s">
        <v>64</v>
      </c>
    </row>
    <row r="3" spans="1:8" ht="12.75">
      <c r="A3" s="121" t="s">
        <v>81</v>
      </c>
      <c r="B3" s="36" t="s">
        <v>147</v>
      </c>
      <c r="C3" s="75">
        <f>504000+396000</f>
        <v>900000</v>
      </c>
      <c r="D3" s="39" t="s">
        <v>148</v>
      </c>
      <c r="E3" s="74">
        <f>50400+81000</f>
        <v>131400</v>
      </c>
      <c r="F3" s="122" t="s">
        <v>148</v>
      </c>
      <c r="G3" s="123">
        <f>172800+9675</f>
        <v>182475</v>
      </c>
      <c r="H3" s="137">
        <f>G3-E3</f>
        <v>51075</v>
      </c>
    </row>
    <row r="4" spans="1:8" ht="12.75">
      <c r="A4" s="121"/>
      <c r="B4" s="36"/>
      <c r="C4" s="75"/>
      <c r="D4" s="124" t="s">
        <v>149</v>
      </c>
      <c r="E4" s="125">
        <f>C3-E3</f>
        <v>768600</v>
      </c>
      <c r="F4" s="122" t="s">
        <v>149</v>
      </c>
      <c r="G4" s="123">
        <v>691200</v>
      </c>
      <c r="H4" s="137">
        <f aca="true" t="shared" si="0" ref="H4:H32">G4-E4</f>
        <v>-77400</v>
      </c>
    </row>
    <row r="5" spans="1:8" ht="12.75">
      <c r="A5" s="121" t="s">
        <v>82</v>
      </c>
      <c r="B5" s="83"/>
      <c r="C5" s="84"/>
      <c r="D5" s="82"/>
      <c r="E5" s="85"/>
      <c r="F5" s="82"/>
      <c r="G5" s="85"/>
      <c r="H5" s="137"/>
    </row>
    <row r="6" spans="1:8" ht="12.75">
      <c r="A6" s="121" t="s">
        <v>172</v>
      </c>
      <c r="B6" s="77" t="s">
        <v>155</v>
      </c>
      <c r="C6" s="76">
        <v>75000</v>
      </c>
      <c r="D6" s="39" t="s">
        <v>152</v>
      </c>
      <c r="E6" s="76">
        <f>C6</f>
        <v>75000</v>
      </c>
      <c r="F6" s="122" t="s">
        <v>183</v>
      </c>
      <c r="G6" s="126">
        <v>80000</v>
      </c>
      <c r="H6" s="137">
        <f t="shared" si="0"/>
        <v>5000</v>
      </c>
    </row>
    <row r="7" spans="1:8" ht="12.75">
      <c r="A7" s="121" t="s">
        <v>150</v>
      </c>
      <c r="B7" s="77" t="s">
        <v>151</v>
      </c>
      <c r="C7" s="76">
        <v>250000</v>
      </c>
      <c r="D7" s="39" t="s">
        <v>152</v>
      </c>
      <c r="E7" s="76">
        <f>C7</f>
        <v>250000</v>
      </c>
      <c r="F7" s="122" t="s">
        <v>183</v>
      </c>
      <c r="G7" s="126">
        <v>306923</v>
      </c>
      <c r="H7" s="137">
        <f t="shared" si="0"/>
        <v>56923</v>
      </c>
    </row>
    <row r="8" spans="1:8" ht="12.75">
      <c r="A8" s="121"/>
      <c r="B8" s="77" t="s">
        <v>153</v>
      </c>
      <c r="C8" s="76">
        <v>200000</v>
      </c>
      <c r="D8" s="39" t="s">
        <v>154</v>
      </c>
      <c r="E8" s="76">
        <f aca="true" t="shared" si="1" ref="E8:E32">C8</f>
        <v>200000</v>
      </c>
      <c r="F8" s="122" t="s">
        <v>154</v>
      </c>
      <c r="G8" s="126">
        <v>200000</v>
      </c>
      <c r="H8" s="137">
        <f t="shared" si="0"/>
        <v>0</v>
      </c>
    </row>
    <row r="9" spans="1:8" ht="12.75">
      <c r="A9" s="121"/>
      <c r="B9" s="77" t="s">
        <v>155</v>
      </c>
      <c r="C9" s="76">
        <v>200000</v>
      </c>
      <c r="D9" s="39" t="s">
        <v>152</v>
      </c>
      <c r="E9" s="76">
        <f t="shared" si="1"/>
        <v>200000</v>
      </c>
      <c r="F9" s="122" t="s">
        <v>183</v>
      </c>
      <c r="G9" s="126">
        <v>207375</v>
      </c>
      <c r="H9" s="137">
        <f t="shared" si="0"/>
        <v>7375</v>
      </c>
    </row>
    <row r="10" spans="1:8" ht="12.75">
      <c r="A10" s="121"/>
      <c r="B10" s="77" t="s">
        <v>156</v>
      </c>
      <c r="C10" s="76">
        <v>180000</v>
      </c>
      <c r="D10" s="39" t="s">
        <v>154</v>
      </c>
      <c r="E10" s="76">
        <f t="shared" si="1"/>
        <v>180000</v>
      </c>
      <c r="F10" s="122" t="s">
        <v>154</v>
      </c>
      <c r="G10" s="126">
        <v>180000</v>
      </c>
      <c r="H10" s="137">
        <f t="shared" si="0"/>
        <v>0</v>
      </c>
    </row>
    <row r="11" spans="1:8" ht="12.75">
      <c r="A11" s="121" t="s">
        <v>157</v>
      </c>
      <c r="B11" s="77" t="s">
        <v>158</v>
      </c>
      <c r="C11" s="76">
        <v>0</v>
      </c>
      <c r="D11" s="124" t="s">
        <v>149</v>
      </c>
      <c r="E11" s="125">
        <f t="shared" si="1"/>
        <v>0</v>
      </c>
      <c r="F11" s="122"/>
      <c r="G11" s="126">
        <v>0</v>
      </c>
      <c r="H11" s="137"/>
    </row>
    <row r="12" spans="1:8" ht="12.75">
      <c r="A12" s="121"/>
      <c r="B12" s="77" t="s">
        <v>159</v>
      </c>
      <c r="C12" s="76">
        <v>0</v>
      </c>
      <c r="D12" s="39" t="s">
        <v>154</v>
      </c>
      <c r="E12" s="76">
        <f t="shared" si="1"/>
        <v>0</v>
      </c>
      <c r="F12" s="122"/>
      <c r="G12" s="126">
        <v>0</v>
      </c>
      <c r="H12" s="137"/>
    </row>
    <row r="13" spans="1:8" ht="12.75">
      <c r="A13" s="121"/>
      <c r="B13" s="77" t="s">
        <v>151</v>
      </c>
      <c r="C13" s="76">
        <v>0</v>
      </c>
      <c r="D13" s="124" t="s">
        <v>149</v>
      </c>
      <c r="E13" s="125">
        <f t="shared" si="1"/>
        <v>0</v>
      </c>
      <c r="F13" s="122"/>
      <c r="G13" s="126">
        <v>0</v>
      </c>
      <c r="H13" s="137"/>
    </row>
    <row r="14" spans="1:8" ht="12.75">
      <c r="A14" s="121"/>
      <c r="B14" s="77" t="s">
        <v>156</v>
      </c>
      <c r="C14" s="76">
        <v>0</v>
      </c>
      <c r="D14" s="39" t="s">
        <v>154</v>
      </c>
      <c r="E14" s="76">
        <f t="shared" si="1"/>
        <v>0</v>
      </c>
      <c r="F14" s="122"/>
      <c r="G14" s="126">
        <v>0</v>
      </c>
      <c r="H14" s="137"/>
    </row>
    <row r="15" spans="1:8" ht="12.75">
      <c r="A15" s="121" t="s">
        <v>160</v>
      </c>
      <c r="B15" s="77" t="s">
        <v>155</v>
      </c>
      <c r="C15" s="76">
        <v>200000</v>
      </c>
      <c r="D15" s="39" t="s">
        <v>152</v>
      </c>
      <c r="E15" s="76">
        <f t="shared" si="1"/>
        <v>200000</v>
      </c>
      <c r="F15" s="122"/>
      <c r="G15" s="126"/>
      <c r="H15" s="137">
        <f t="shared" si="0"/>
        <v>-200000</v>
      </c>
    </row>
    <row r="16" spans="1:8" ht="12.75">
      <c r="A16" s="121"/>
      <c r="B16" s="77" t="s">
        <v>151</v>
      </c>
      <c r="C16" s="76">
        <v>400000</v>
      </c>
      <c r="D16" s="39" t="s">
        <v>152</v>
      </c>
      <c r="E16" s="76">
        <f t="shared" si="1"/>
        <v>400000</v>
      </c>
      <c r="F16" s="122" t="s">
        <v>152</v>
      </c>
      <c r="G16" s="126">
        <v>69700</v>
      </c>
      <c r="H16" s="137">
        <f t="shared" si="0"/>
        <v>-330300</v>
      </c>
    </row>
    <row r="17" spans="1:8" ht="12.75">
      <c r="A17" s="121"/>
      <c r="B17" s="77" t="s">
        <v>153</v>
      </c>
      <c r="C17" s="76">
        <f>650000-68600</f>
        <v>581400</v>
      </c>
      <c r="D17" s="124" t="s">
        <v>149</v>
      </c>
      <c r="E17" s="125">
        <f t="shared" si="1"/>
        <v>581400</v>
      </c>
      <c r="F17" s="122" t="s">
        <v>149</v>
      </c>
      <c r="G17" s="126">
        <v>526430</v>
      </c>
      <c r="H17" s="137">
        <f t="shared" si="0"/>
        <v>-54970</v>
      </c>
    </row>
    <row r="18" spans="1:8" ht="12.75">
      <c r="A18" s="121"/>
      <c r="B18" s="77" t="s">
        <v>156</v>
      </c>
      <c r="C18" s="76">
        <v>180000</v>
      </c>
      <c r="D18" s="39" t="s">
        <v>154</v>
      </c>
      <c r="E18" s="76">
        <f t="shared" si="1"/>
        <v>180000</v>
      </c>
      <c r="F18" s="122"/>
      <c r="G18" s="126"/>
      <c r="H18" s="137">
        <f t="shared" si="0"/>
        <v>-180000</v>
      </c>
    </row>
    <row r="19" spans="1:8" ht="12.75">
      <c r="A19" s="121" t="s">
        <v>134</v>
      </c>
      <c r="B19" s="77" t="s">
        <v>155</v>
      </c>
      <c r="C19" s="76">
        <v>100000</v>
      </c>
      <c r="D19" s="124" t="s">
        <v>149</v>
      </c>
      <c r="E19" s="125">
        <f t="shared" si="1"/>
        <v>100000</v>
      </c>
      <c r="F19" s="122" t="s">
        <v>149</v>
      </c>
      <c r="G19" s="123">
        <v>65000</v>
      </c>
      <c r="H19" s="137">
        <f t="shared" si="0"/>
        <v>-35000</v>
      </c>
    </row>
    <row r="20" spans="1:8" ht="12.75">
      <c r="A20" s="121" t="s">
        <v>85</v>
      </c>
      <c r="B20" s="77"/>
      <c r="C20" s="76"/>
      <c r="D20" s="88"/>
      <c r="E20" s="76"/>
      <c r="F20" s="127"/>
      <c r="G20" s="84"/>
      <c r="H20" s="137"/>
    </row>
    <row r="21" spans="1:8" ht="12.75">
      <c r="A21" s="121"/>
      <c r="B21" s="77" t="s">
        <v>158</v>
      </c>
      <c r="C21" s="76">
        <v>550000</v>
      </c>
      <c r="D21" s="124" t="s">
        <v>149</v>
      </c>
      <c r="E21" s="125">
        <f t="shared" si="1"/>
        <v>550000</v>
      </c>
      <c r="F21" s="122" t="s">
        <v>149</v>
      </c>
      <c r="G21" s="123">
        <v>626595</v>
      </c>
      <c r="H21" s="137">
        <f t="shared" si="0"/>
        <v>76595</v>
      </c>
    </row>
    <row r="22" spans="1:8" ht="12.75">
      <c r="A22" s="121"/>
      <c r="B22" s="77" t="s">
        <v>151</v>
      </c>
      <c r="C22" s="76">
        <f>20000*5*10</f>
        <v>1000000</v>
      </c>
      <c r="D22" s="124" t="s">
        <v>149</v>
      </c>
      <c r="E22" s="125">
        <f t="shared" si="1"/>
        <v>1000000</v>
      </c>
      <c r="F22" s="122"/>
      <c r="G22" s="123"/>
      <c r="H22" s="137">
        <f t="shared" si="0"/>
        <v>-1000000</v>
      </c>
    </row>
    <row r="23" spans="1:8" ht="12.75">
      <c r="A23" s="121"/>
      <c r="B23" s="77" t="s">
        <v>156</v>
      </c>
      <c r="C23" s="76">
        <v>800000</v>
      </c>
      <c r="D23" s="39" t="s">
        <v>154</v>
      </c>
      <c r="E23" s="76">
        <f t="shared" si="1"/>
        <v>800000</v>
      </c>
      <c r="F23" s="122"/>
      <c r="G23" s="123"/>
      <c r="H23" s="137">
        <f t="shared" si="0"/>
        <v>-800000</v>
      </c>
    </row>
    <row r="24" spans="1:8" ht="12.75">
      <c r="A24" s="121"/>
      <c r="B24" s="77" t="s">
        <v>161</v>
      </c>
      <c r="C24" s="76">
        <v>100000</v>
      </c>
      <c r="D24" s="39" t="s">
        <v>154</v>
      </c>
      <c r="E24" s="76">
        <f t="shared" si="1"/>
        <v>100000</v>
      </c>
      <c r="F24" s="122"/>
      <c r="G24" s="123"/>
      <c r="H24" s="137">
        <f t="shared" si="0"/>
        <v>-100000</v>
      </c>
    </row>
    <row r="25" spans="1:8" ht="12.75">
      <c r="A25" s="77"/>
      <c r="B25" s="77" t="s">
        <v>162</v>
      </c>
      <c r="C25" s="76">
        <v>50000</v>
      </c>
      <c r="D25" s="39" t="s">
        <v>152</v>
      </c>
      <c r="E25" s="76">
        <f t="shared" si="1"/>
        <v>50000</v>
      </c>
      <c r="F25" s="122" t="s">
        <v>149</v>
      </c>
      <c r="G25" s="126">
        <v>39240</v>
      </c>
      <c r="H25" s="137">
        <f t="shared" si="0"/>
        <v>-10760</v>
      </c>
    </row>
    <row r="26" spans="1:8" ht="12.75">
      <c r="A26" s="121" t="s">
        <v>83</v>
      </c>
      <c r="B26" s="77"/>
      <c r="C26" s="76"/>
      <c r="D26" s="88"/>
      <c r="E26" s="76"/>
      <c r="F26" s="127"/>
      <c r="G26" s="84"/>
      <c r="H26" s="137"/>
    </row>
    <row r="27" spans="1:8" ht="12.75">
      <c r="A27" s="77"/>
      <c r="B27" s="77" t="s">
        <v>163</v>
      </c>
      <c r="C27" s="76">
        <f>465000-56400</f>
        <v>408600</v>
      </c>
      <c r="D27" s="39" t="s">
        <v>154</v>
      </c>
      <c r="E27" s="74">
        <f t="shared" si="1"/>
        <v>408600</v>
      </c>
      <c r="F27" s="122"/>
      <c r="G27" s="126"/>
      <c r="H27" s="137">
        <f t="shared" si="0"/>
        <v>-408600</v>
      </c>
    </row>
    <row r="28" spans="1:8" ht="12.75">
      <c r="A28" s="77"/>
      <c r="B28" s="77" t="s">
        <v>185</v>
      </c>
      <c r="C28" s="76">
        <f>120000</f>
        <v>120000</v>
      </c>
      <c r="D28" s="39" t="s">
        <v>154</v>
      </c>
      <c r="E28" s="74">
        <f>C28</f>
        <v>120000</v>
      </c>
      <c r="F28" s="122" t="s">
        <v>154</v>
      </c>
      <c r="G28" s="126">
        <v>107492</v>
      </c>
      <c r="H28" s="137">
        <f>G28-E28</f>
        <v>-12508</v>
      </c>
    </row>
    <row r="29" spans="1:8" ht="12.75">
      <c r="A29" s="128"/>
      <c r="B29" s="128" t="s">
        <v>164</v>
      </c>
      <c r="C29" s="129">
        <v>225000</v>
      </c>
      <c r="D29" s="39" t="s">
        <v>154</v>
      </c>
      <c r="E29" s="74">
        <f t="shared" si="1"/>
        <v>225000</v>
      </c>
      <c r="F29" s="122"/>
      <c r="G29" s="130"/>
      <c r="H29" s="137">
        <f t="shared" si="0"/>
        <v>-225000</v>
      </c>
    </row>
    <row r="30" spans="1:8" ht="12.75">
      <c r="A30" s="77"/>
      <c r="B30" s="77" t="s">
        <v>165</v>
      </c>
      <c r="C30" s="76">
        <v>0</v>
      </c>
      <c r="D30" s="124" t="s">
        <v>149</v>
      </c>
      <c r="E30" s="125">
        <f t="shared" si="1"/>
        <v>0</v>
      </c>
      <c r="F30" s="122"/>
      <c r="G30" s="126">
        <v>0</v>
      </c>
      <c r="H30" s="137"/>
    </row>
    <row r="31" spans="1:8" ht="12.75">
      <c r="A31" s="77"/>
      <c r="B31" s="77" t="s">
        <v>166</v>
      </c>
      <c r="C31" s="76">
        <v>0</v>
      </c>
      <c r="D31" s="39" t="s">
        <v>154</v>
      </c>
      <c r="E31" s="76">
        <f t="shared" si="1"/>
        <v>0</v>
      </c>
      <c r="F31" s="122"/>
      <c r="G31" s="126">
        <v>0</v>
      </c>
      <c r="H31" s="137"/>
    </row>
    <row r="32" spans="1:8" ht="13.5" thickBot="1">
      <c r="A32" s="131"/>
      <c r="B32" s="131" t="s">
        <v>167</v>
      </c>
      <c r="C32" s="132">
        <v>500000</v>
      </c>
      <c r="D32" s="141" t="s">
        <v>154</v>
      </c>
      <c r="E32" s="142">
        <f t="shared" si="1"/>
        <v>500000</v>
      </c>
      <c r="F32" s="133" t="s">
        <v>154</v>
      </c>
      <c r="G32" s="134">
        <v>155000</v>
      </c>
      <c r="H32" s="137">
        <f t="shared" si="0"/>
        <v>-345000</v>
      </c>
    </row>
    <row r="33" spans="1:8" ht="12.75">
      <c r="A33" s="89"/>
      <c r="B33" s="89"/>
      <c r="C33" s="78"/>
      <c r="D33" s="40"/>
      <c r="E33" s="135"/>
      <c r="F33" s="143" t="s">
        <v>184</v>
      </c>
      <c r="G33" s="144"/>
      <c r="H33" s="145">
        <f>SUM(H3:H32)</f>
        <v>-3582570</v>
      </c>
    </row>
    <row r="34" spans="1:10" ht="12.75">
      <c r="A34" s="77"/>
      <c r="B34" s="77"/>
      <c r="C34" s="79"/>
      <c r="D34" s="136" t="s">
        <v>168</v>
      </c>
      <c r="E34" s="32">
        <f>E7+E9+E15+E16+E25+E6</f>
        <v>1175000</v>
      </c>
      <c r="F34" s="136" t="s">
        <v>168</v>
      </c>
      <c r="G34" s="32">
        <f>G7+G9+G15+G16+G25+G6</f>
        <v>703238</v>
      </c>
      <c r="H34" s="137">
        <f>E34-G34</f>
        <v>471762</v>
      </c>
      <c r="I34" s="137">
        <v>1175000</v>
      </c>
      <c r="J34" s="137">
        <f>I34-G34</f>
        <v>471762</v>
      </c>
    </row>
    <row r="35" spans="1:10" ht="12.75">
      <c r="A35" s="77"/>
      <c r="B35" s="77"/>
      <c r="C35" s="76"/>
      <c r="D35" s="31" t="s">
        <v>169</v>
      </c>
      <c r="E35" s="32">
        <f>+E23+E10+E18+E14+E12+E31+E24+E8+E32+E27+E29+E28</f>
        <v>2713600</v>
      </c>
      <c r="F35" s="31" t="s">
        <v>169</v>
      </c>
      <c r="G35" s="32">
        <f>+G23+G10+G18+G14+G12+G31+G24+G8+G32+G27+G29+G28</f>
        <v>642492</v>
      </c>
      <c r="H35" s="137">
        <f>E35-G35</f>
        <v>2071108</v>
      </c>
      <c r="I35" s="137">
        <v>2500000</v>
      </c>
      <c r="J35" s="137">
        <f>I35-G35</f>
        <v>1857508</v>
      </c>
    </row>
    <row r="36" spans="1:10" ht="12.75">
      <c r="A36" s="77"/>
      <c r="B36" s="77"/>
      <c r="C36" s="76"/>
      <c r="D36" s="31" t="s">
        <v>148</v>
      </c>
      <c r="E36" s="32">
        <f>E3</f>
        <v>131400</v>
      </c>
      <c r="F36" s="31" t="s">
        <v>148</v>
      </c>
      <c r="G36" s="32">
        <f>G3</f>
        <v>182475</v>
      </c>
      <c r="H36" s="137">
        <f>E36-G36</f>
        <v>-51075</v>
      </c>
      <c r="I36" s="137">
        <v>131400</v>
      </c>
      <c r="J36" s="137">
        <f>I36-G36</f>
        <v>-51075</v>
      </c>
    </row>
    <row r="37" spans="1:10" ht="12.75">
      <c r="A37" s="77"/>
      <c r="B37" s="77"/>
      <c r="C37" s="76"/>
      <c r="D37" s="138" t="s">
        <v>170</v>
      </c>
      <c r="E37" s="139">
        <f>E4+E19+E21+E22+E11+E13+E17+E30</f>
        <v>3000000</v>
      </c>
      <c r="F37" s="138" t="s">
        <v>170</v>
      </c>
      <c r="G37" s="139">
        <f>G4+G19+G21+G22+G11+G13+G17+G30</f>
        <v>1909225</v>
      </c>
      <c r="H37" s="137">
        <f>E37-G37</f>
        <v>1090775</v>
      </c>
      <c r="I37" s="137">
        <v>3000000</v>
      </c>
      <c r="J37" s="137">
        <f>I37-G37</f>
        <v>1090775</v>
      </c>
    </row>
    <row r="38" spans="1:8" ht="12.75">
      <c r="A38" s="80" t="s">
        <v>73</v>
      </c>
      <c r="B38" s="77"/>
      <c r="C38" s="81">
        <f>SUM(C3:C37)</f>
        <v>7020000</v>
      </c>
      <c r="D38" s="31" t="s">
        <v>74</v>
      </c>
      <c r="E38" s="26">
        <f>SUM(E34:E37)</f>
        <v>7020000</v>
      </c>
      <c r="F38" s="31" t="s">
        <v>74</v>
      </c>
      <c r="G38" s="26">
        <f>SUM(G34:G37)</f>
        <v>3437430</v>
      </c>
      <c r="H38" s="137">
        <f>E38-G38</f>
        <v>3582570</v>
      </c>
    </row>
    <row r="39" spans="1:7" ht="12.75">
      <c r="A39" s="86"/>
      <c r="B39" s="86"/>
      <c r="C39" s="87"/>
      <c r="D39" s="86"/>
      <c r="E39" s="87"/>
      <c r="F39" s="86"/>
      <c r="G39" s="87"/>
    </row>
  </sheetData>
  <sheetProtection/>
  <mergeCells count="3">
    <mergeCell ref="A1:C1"/>
    <mergeCell ref="D1:E1"/>
    <mergeCell ref="F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Bútor Design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Belleli Lajos</dc:creator>
  <cp:keywords/>
  <dc:description/>
  <cp:lastModifiedBy>kiss.balint</cp:lastModifiedBy>
  <cp:lastPrinted>2021-08-30T11:43:20Z</cp:lastPrinted>
  <dcterms:created xsi:type="dcterms:W3CDTF">2010-07-13T19:36:44Z</dcterms:created>
  <dcterms:modified xsi:type="dcterms:W3CDTF">2022-10-04T13:48:05Z</dcterms:modified>
  <cp:category/>
  <cp:version/>
  <cp:contentType/>
  <cp:contentStatus/>
</cp:coreProperties>
</file>