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Alapadatok" sheetId="1" r:id="rId1"/>
    <sheet name="Felkészülés" sheetId="2" r:id="rId2"/>
    <sheet name="Versenynaptár" sheetId="3" r:id="rId3"/>
    <sheet name="Költségvetés" sheetId="4" r:id="rId4"/>
  </sheets>
  <definedNames/>
  <calcPr fullCalcOnLoad="1"/>
</workbook>
</file>

<file path=xl/sharedStrings.xml><?xml version="1.0" encoding="utf-8"?>
<sst xmlns="http://schemas.openxmlformats.org/spreadsheetml/2006/main" count="246" uniqueCount="134">
  <si>
    <t>Csere</t>
  </si>
  <si>
    <t>Third</t>
  </si>
  <si>
    <t>Second</t>
  </si>
  <si>
    <t>Lead</t>
  </si>
  <si>
    <t>Csapatnév</t>
  </si>
  <si>
    <t>Fourth</t>
  </si>
  <si>
    <t>Játékosok</t>
  </si>
  <si>
    <t>Név</t>
  </si>
  <si>
    <t>Szezon</t>
  </si>
  <si>
    <t>Július</t>
  </si>
  <si>
    <t>Augusztus</t>
  </si>
  <si>
    <t>Szeptember</t>
  </si>
  <si>
    <t>Október</t>
  </si>
  <si>
    <t>November</t>
  </si>
  <si>
    <t>Program</t>
  </si>
  <si>
    <t>Terv (HUF)</t>
  </si>
  <si>
    <t>Tény (HUF)</t>
  </si>
  <si>
    <t>KIADÁSOK</t>
  </si>
  <si>
    <t>FINANSZÍROZÁS</t>
  </si>
  <si>
    <t>EGYENLEG</t>
  </si>
  <si>
    <t>Jogcím</t>
  </si>
  <si>
    <t>Összeg</t>
  </si>
  <si>
    <t>ALAPADATOK</t>
  </si>
  <si>
    <t>A csapat célja</t>
  </si>
  <si>
    <t>Január</t>
  </si>
  <si>
    <t>Február</t>
  </si>
  <si>
    <t>Március</t>
  </si>
  <si>
    <t>összesen:</t>
  </si>
  <si>
    <t>Összesen</t>
  </si>
  <si>
    <t>Április</t>
  </si>
  <si>
    <t>Május</t>
  </si>
  <si>
    <r>
      <rPr>
        <b/>
        <sz val="9"/>
        <rFont val="Calibri"/>
        <family val="2"/>
      </rPr>
      <t>Magyar Kupa</t>
    </r>
    <r>
      <rPr>
        <sz val="9"/>
        <rFont val="Calibri"/>
        <family val="2"/>
      </rPr>
      <t xml:space="preserve">                II. forduló</t>
    </r>
  </si>
  <si>
    <t>Június</t>
  </si>
  <si>
    <r>
      <rPr>
        <b/>
        <sz val="9"/>
        <rFont val="Calibri"/>
        <family val="2"/>
      </rPr>
      <t>Magyar Kupa</t>
    </r>
    <r>
      <rPr>
        <sz val="9"/>
        <rFont val="Calibri"/>
        <family val="2"/>
      </rPr>
      <t xml:space="preserve">                I. forduló</t>
    </r>
  </si>
  <si>
    <r>
      <rPr>
        <b/>
        <sz val="9"/>
        <rFont val="Calibri"/>
        <family val="2"/>
      </rPr>
      <t>ECC-B</t>
    </r>
    <r>
      <rPr>
        <i/>
        <sz val="9"/>
        <rFont val="Calibri"/>
        <family val="2"/>
      </rPr>
      <t xml:space="preserve"> </t>
    </r>
    <r>
      <rPr>
        <b/>
        <sz val="9"/>
        <rFont val="Calibri"/>
        <family val="2"/>
      </rPr>
      <t>Norvégia</t>
    </r>
    <r>
      <rPr>
        <i/>
        <sz val="9"/>
        <rFont val="Calibri"/>
        <family val="2"/>
      </rPr>
      <t xml:space="preserve"> (buborék rendszer esetén hosszabb)</t>
    </r>
  </si>
  <si>
    <t>Pályabérlet (edzés, edzőmeccs)</t>
  </si>
  <si>
    <t>Versenyek:</t>
  </si>
  <si>
    <t>Egyéb:</t>
  </si>
  <si>
    <t>December</t>
  </si>
  <si>
    <t>2021-2022</t>
  </si>
  <si>
    <t>EB:</t>
  </si>
  <si>
    <t>Kitzbühel</t>
  </si>
  <si>
    <t>WCT Tallin</t>
  </si>
  <si>
    <t>WCT Prague Classic</t>
  </si>
  <si>
    <t>egyéni edzés - 1 óra</t>
  </si>
  <si>
    <t>csapatedzés - 2 óra, egyéni edzés - 1 óra</t>
  </si>
  <si>
    <t>repjegy</t>
  </si>
  <si>
    <t>szállás</t>
  </si>
  <si>
    <t>vonat</t>
  </si>
  <si>
    <t>pályabérlet</t>
  </si>
  <si>
    <t>mezek</t>
  </si>
  <si>
    <t>seprűk</t>
  </si>
  <si>
    <t>stopperek</t>
  </si>
  <si>
    <t>Tallin</t>
  </si>
  <si>
    <t>Prága</t>
  </si>
  <si>
    <t>nevezés</t>
  </si>
  <si>
    <t>utazás</t>
  </si>
  <si>
    <t>FTC DreamTeam</t>
  </si>
  <si>
    <t>B csoportos EB 1-2 helyezés és feljutás az A csoportos EB-re</t>
  </si>
  <si>
    <t>Fóti Balázs</t>
  </si>
  <si>
    <t>Ézsöl Gábor</t>
  </si>
  <si>
    <t>CSK</t>
  </si>
  <si>
    <t>Szabad Tamás</t>
  </si>
  <si>
    <t>CSK helyettes</t>
  </si>
  <si>
    <t>Varga Balázs</t>
  </si>
  <si>
    <t>Vaspöri Tamás</t>
  </si>
  <si>
    <t>Játékosok befizetés</t>
  </si>
  <si>
    <t>Magyar Kupa</t>
  </si>
  <si>
    <t>bérleti díj</t>
  </si>
  <si>
    <t>FTC támogatás</t>
  </si>
  <si>
    <t>Létesítmény kedvezmény</t>
  </si>
  <si>
    <t>Magyar Curling Szövetség támogatás</t>
  </si>
  <si>
    <t>Játékosok befizetés összesen</t>
  </si>
  <si>
    <t>FTC támogatás összesen</t>
  </si>
  <si>
    <t>Magyar Curling Szövetség támogatás összesen</t>
  </si>
  <si>
    <t>ellátás</t>
  </si>
  <si>
    <t>Ellenőrizte</t>
  </si>
  <si>
    <t>A felkészülési program végrehajtásának felelőse</t>
  </si>
  <si>
    <t>A teljesülés értékelése</t>
  </si>
  <si>
    <t>Minimum elvárás (MCSZ)</t>
  </si>
  <si>
    <t>Közreműködők</t>
  </si>
  <si>
    <t>Helyszín</t>
  </si>
  <si>
    <t>Dátum</t>
  </si>
  <si>
    <t>Teljes csapat</t>
  </si>
  <si>
    <t>EB B-liga</t>
  </si>
  <si>
    <t>Norvégia</t>
  </si>
  <si>
    <t>ECC-B Norvégia</t>
  </si>
  <si>
    <t>Budapest</t>
  </si>
  <si>
    <t>Magyar Kupa II. forduló</t>
  </si>
  <si>
    <t>november 12-14</t>
  </si>
  <si>
    <t>WCT</t>
  </si>
  <si>
    <t>Magyar Kupa I. forduló</t>
  </si>
  <si>
    <t>október 22-24</t>
  </si>
  <si>
    <t>Induló játékosok</t>
  </si>
  <si>
    <t>Verseny jellege</t>
  </si>
  <si>
    <t>Verseny</t>
  </si>
  <si>
    <t>Versenyek</t>
  </si>
  <si>
    <t>Egyéb</t>
  </si>
  <si>
    <t>Orvosi vizsgálatok</t>
  </si>
  <si>
    <t>Csapatépítés</t>
  </si>
  <si>
    <t>Mentális, pszichológia felkészülés</t>
  </si>
  <si>
    <t>Stratégiai edzések</t>
  </si>
  <si>
    <t>Pszichikai felkészülés</t>
  </si>
  <si>
    <t>Egyéb felkészülés</t>
  </si>
  <si>
    <t>Vállalások</t>
  </si>
  <si>
    <t>Erőnléti edzések</t>
  </si>
  <si>
    <t>Jeges edzések</t>
  </si>
  <si>
    <t>Téli felkészülés</t>
  </si>
  <si>
    <t>A felkészülés szempontrendszere (kiemelt területek)</t>
  </si>
  <si>
    <t>A felkészülési terv célja</t>
  </si>
  <si>
    <t>A csapat fejlesztendő területei</t>
  </si>
  <si>
    <t>A csapat erőssége</t>
  </si>
  <si>
    <t>Ellenőrzés</t>
  </si>
  <si>
    <t>MCSZ értékelés</t>
  </si>
  <si>
    <t>FELKÉSZÜLÉSI TERV</t>
  </si>
  <si>
    <t>Tapasztalat, kiforrott line-up. Összetartás, türelem, higgadtság. Egymás technikájának jó ismerete.</t>
  </si>
  <si>
    <t>Söprés, söprés váltogatása. Delivery-k egységesítése.</t>
  </si>
  <si>
    <t>Az EB-n való szerepléssel kitűzött cél alapjainak megteremtése. Módszeres munka végrehajtása az egyéni és csapat teljesítmény javításának érdekében.</t>
  </si>
  <si>
    <t>Elsődlegesen a felkészülési versenyeken játszott mérkőzések utólag történő elemzése, az egyéni és csapat teljesítmény fejlődésének kiértékelése.
Másodsorban meghatározott egyéni és csapatgyakorlatokon történő teljesítményben való fejlődés mérése a gyakorlaton teljesített pontszám által.</t>
  </si>
  <si>
    <t>min. heti 2 egyéni és 1 csapat edzés</t>
  </si>
  <si>
    <t>min. heti 1h erősítés</t>
  </si>
  <si>
    <t>A felkészülési versenyek egyben csapatépítésként is szolgálnak, ezeken kívül alkalmanként van közös összejövetel.</t>
  </si>
  <si>
    <t>A sportorvosi vizsgálaton kívül szervezett orvosi vizsgálat nincs, amennyiben valakinek szüksége van rá egyénileg oldja meg.</t>
  </si>
  <si>
    <t>A skip felkészül az ellenfelekből és mérkőzés felvételeket elemez. Ezek valamint a versenytapasztalatok alapján közösen kialakítjuk a csapat számára legoptimálisabb játékstratégiát. A gameplant közösen egyeztetjük és tovább finomítjuk ha szükséges.</t>
  </si>
  <si>
    <t>Egyéni beszélgetések során történik az edző irányításával.</t>
  </si>
  <si>
    <r>
      <rPr>
        <sz val="10"/>
        <rFont val="Calibri"/>
        <family val="2"/>
      </rPr>
      <t>szeptember</t>
    </r>
    <r>
      <rPr>
        <sz val="11"/>
        <rFont val="Calibri"/>
        <family val="2"/>
      </rPr>
      <t xml:space="preserve"> 3-5</t>
    </r>
  </si>
  <si>
    <t>Austrian Open</t>
  </si>
  <si>
    <t>bonspiel</t>
  </si>
  <si>
    <r>
      <rPr>
        <sz val="10"/>
        <rFont val="Calibri"/>
        <family val="2"/>
      </rPr>
      <t>szeptember</t>
    </r>
    <r>
      <rPr>
        <sz val="11"/>
        <rFont val="Calibri"/>
        <family val="2"/>
      </rPr>
      <t xml:space="preserve"> 23-26</t>
    </r>
  </si>
  <si>
    <t>WCT Estonia</t>
  </si>
  <si>
    <t xml:space="preserve">november 4-7 </t>
  </si>
  <si>
    <t>WCT Czech Republic</t>
  </si>
  <si>
    <t>november 18-28</t>
  </si>
  <si>
    <t>Teljes csapat, kivéve Szabad Tamás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</si>
</sst>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.00\ &quot;HUF&quot;_-;\-* #,##0.00\ &quot;HUF&quot;_-;_-* &quot;-&quot;??\ &quot;HUF&quot;_-;_-@_-"/>
    <numFmt numFmtId="170" formatCode="_-* #,##0\ _H_U_F_-;\-* #,##0\ _H_U_F_-;_-* &quot;-&quot;\ _H_U_F_-;_-@_-"/>
    <numFmt numFmtId="171" formatCode="_-* #,##0.00\ _H_U_F_-;\-* #,##0.00\ _H_U_F_-;_-* &quot;-&quot;??\ _H_U_F_-;_-@_-"/>
    <numFmt numFmtId="172" formatCode="_-* #,##0\ _F_t_-;\-* #,##0\ _F_t_-;_-* &quot;-&quot;\ _F_t_-;_-@_-"/>
    <numFmt numFmtId="173" formatCode="_-* #,##0.00\ _F_t_-;\-* #,##0.00\ _F_t_-;_-* &quot;-&quot;??\ _F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[$¥€-2]\ #\ ##,000_);[Red]\([$€-2]\ #\ ##,000\)"/>
    <numFmt numFmtId="186" formatCode="_-* #,##0.0\ &quot;Ft&quot;_-;\-* #,##0.0\ &quot;Ft&quot;_-;_-* &quot;-&quot;??\ &quot;Ft&quot;_-;_-@_-"/>
    <numFmt numFmtId="187" formatCode="_-* #,##0\ &quot;Ft&quot;_-;\-* #,##0\ &quot;Ft&quot;_-;_-* &quot;-&quot;??\ &quot;Ft&quot;_-;_-@_-"/>
    <numFmt numFmtId="188" formatCode="[$-40E]yyyy\.\ mmmm\ d\."/>
    <numFmt numFmtId="189" formatCode="#,##0\ &quot;Ft&quot;"/>
  </numFmts>
  <fonts count="7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0"/>
      <color indexed="55"/>
      <name val="Arial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7.5"/>
      <name val="Calibri"/>
      <family val="2"/>
    </font>
    <font>
      <i/>
      <sz val="9"/>
      <color indexed="23"/>
      <name val="Calibri"/>
      <family val="2"/>
    </font>
    <font>
      <i/>
      <sz val="8"/>
      <color indexed="23"/>
      <name val="Calibri"/>
      <family val="2"/>
    </font>
    <font>
      <sz val="10"/>
      <color indexed="22"/>
      <name val="Calibri"/>
      <family val="2"/>
    </font>
    <font>
      <sz val="10"/>
      <color indexed="53"/>
      <name val="Arial"/>
      <family val="2"/>
    </font>
    <font>
      <b/>
      <i/>
      <sz val="8"/>
      <color indexed="9"/>
      <name val="Calibri"/>
      <family val="2"/>
    </font>
    <font>
      <i/>
      <sz val="8"/>
      <name val="Calibri"/>
      <family val="2"/>
    </font>
    <font>
      <i/>
      <sz val="8"/>
      <color indexed="9"/>
      <name val="Calibri"/>
      <family val="2"/>
    </font>
    <font>
      <sz val="10"/>
      <color indexed="10"/>
      <name val="Calibri"/>
      <family val="2"/>
    </font>
    <font>
      <sz val="10"/>
      <color indexed="9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 tint="-0.3499799966812134"/>
      <name val="Arial"/>
      <family val="2"/>
    </font>
    <font>
      <sz val="8"/>
      <color rgb="FFFF0000"/>
      <name val="Calibri"/>
      <family val="2"/>
    </font>
    <font>
      <i/>
      <sz val="9"/>
      <color theme="0" tint="-0.4999699890613556"/>
      <name val="Calibri"/>
      <family val="2"/>
    </font>
    <font>
      <i/>
      <sz val="8"/>
      <color theme="0" tint="-0.4999699890613556"/>
      <name val="Calibri"/>
      <family val="2"/>
    </font>
    <font>
      <sz val="10"/>
      <color theme="0" tint="-0.24997000396251678"/>
      <name val="Calibri"/>
      <family val="2"/>
    </font>
    <font>
      <sz val="10"/>
      <color theme="9"/>
      <name val="Arial"/>
      <family val="2"/>
    </font>
    <font>
      <b/>
      <i/>
      <sz val="8"/>
      <color theme="0"/>
      <name val="Calibri"/>
      <family val="2"/>
    </font>
    <font>
      <i/>
      <sz val="8"/>
      <color theme="0"/>
      <name val="Calibri"/>
      <family val="2"/>
    </font>
    <font>
      <sz val="10"/>
      <color rgb="FFFF0000"/>
      <name val="Calibri"/>
      <family val="2"/>
    </font>
    <font>
      <sz val="10"/>
      <color theme="0"/>
      <name val="Calibri"/>
      <family val="2"/>
    </font>
    <font>
      <i/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187" fontId="0" fillId="0" borderId="0" xfId="59" applyNumberFormat="1" applyFont="1" applyAlignment="1">
      <alignment/>
    </xf>
    <xf numFmtId="187" fontId="0" fillId="33" borderId="10" xfId="59" applyNumberFormat="1" applyFont="1" applyFill="1" applyBorder="1" applyAlignment="1">
      <alignment/>
    </xf>
    <xf numFmtId="0" fontId="0" fillId="0" borderId="10" xfId="0" applyBorder="1" applyAlignment="1">
      <alignment/>
    </xf>
    <xf numFmtId="187" fontId="0" fillId="0" borderId="10" xfId="59" applyNumberFormat="1" applyFont="1" applyBorder="1" applyAlignment="1">
      <alignment/>
    </xf>
    <xf numFmtId="187" fontId="51" fillId="34" borderId="10" xfId="59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87" fontId="0" fillId="35" borderId="10" xfId="59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27" fillId="33" borderId="10" xfId="0" applyFont="1" applyFill="1" applyBorder="1" applyAlignment="1">
      <alignment horizontal="center"/>
    </xf>
    <xf numFmtId="0" fontId="27" fillId="33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87" fontId="1" fillId="0" borderId="10" xfId="59" applyNumberFormat="1" applyFont="1" applyBorder="1" applyAlignment="1">
      <alignment/>
    </xf>
    <xf numFmtId="187" fontId="0" fillId="0" borderId="11" xfId="59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6" fontId="0" fillId="0" borderId="10" xfId="59" applyNumberFormat="1" applyFont="1" applyBorder="1" applyAlignment="1">
      <alignment/>
    </xf>
    <xf numFmtId="187" fontId="0" fillId="0" borderId="10" xfId="59" applyNumberFormat="1" applyFont="1" applyBorder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87" fontId="0" fillId="35" borderId="12" xfId="59" applyNumberFormat="1" applyFont="1" applyFill="1" applyBorder="1" applyAlignment="1">
      <alignment/>
    </xf>
    <xf numFmtId="187" fontId="0" fillId="0" borderId="12" xfId="59" applyNumberFormat="1" applyFont="1" applyBorder="1" applyAlignment="1">
      <alignment/>
    </xf>
    <xf numFmtId="187" fontId="0" fillId="35" borderId="13" xfId="59" applyNumberFormat="1" applyFont="1" applyFill="1" applyBorder="1" applyAlignment="1">
      <alignment/>
    </xf>
    <xf numFmtId="187" fontId="0" fillId="0" borderId="14" xfId="59" applyNumberFormat="1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29" fillId="36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center" wrapText="1"/>
    </xf>
    <xf numFmtId="0" fontId="64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29" fillId="36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center"/>
    </xf>
    <xf numFmtId="0" fontId="29" fillId="0" borderId="10" xfId="0" applyFont="1" applyFill="1" applyBorder="1" applyAlignment="1">
      <alignment/>
    </xf>
    <xf numFmtId="0" fontId="29" fillId="0" borderId="10" xfId="0" applyFont="1" applyBorder="1" applyAlignment="1">
      <alignment/>
    </xf>
    <xf numFmtId="0" fontId="31" fillId="0" borderId="10" xfId="0" applyFont="1" applyFill="1" applyBorder="1" applyAlignment="1">
      <alignment vertical="center"/>
    </xf>
    <xf numFmtId="0" fontId="29" fillId="0" borderId="16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36" borderId="16" xfId="0" applyNumberFormat="1" applyFont="1" applyFill="1" applyBorder="1" applyAlignment="1">
      <alignment horizontal="center" vertical="center"/>
    </xf>
    <xf numFmtId="0" fontId="64" fillId="36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52" fillId="0" borderId="10" xfId="0" applyFont="1" applyBorder="1" applyAlignment="1">
      <alignment vertical="center"/>
    </xf>
    <xf numFmtId="0" fontId="65" fillId="0" borderId="13" xfId="57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/>
    </xf>
    <xf numFmtId="0" fontId="64" fillId="0" borderId="11" xfId="0" applyNumberFormat="1" applyFont="1" applyFill="1" applyBorder="1" applyAlignment="1">
      <alignment horizontal="center" vertical="center"/>
    </xf>
    <xf numFmtId="0" fontId="3" fillId="0" borderId="10" xfId="57" applyFont="1" applyFill="1" applyBorder="1" applyAlignment="1">
      <alignment vertical="center" wrapText="1"/>
      <protection/>
    </xf>
    <xf numFmtId="0" fontId="29" fillId="36" borderId="17" xfId="0" applyNumberFormat="1" applyFont="1" applyFill="1" applyBorder="1" applyAlignment="1">
      <alignment horizontal="center" vertical="center"/>
    </xf>
    <xf numFmtId="0" fontId="29" fillId="0" borderId="17" xfId="0" applyNumberFormat="1" applyFont="1" applyFill="1" applyBorder="1" applyAlignment="1">
      <alignment horizontal="center" vertical="center"/>
    </xf>
    <xf numFmtId="0" fontId="29" fillId="0" borderId="18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/>
    </xf>
    <xf numFmtId="0" fontId="66" fillId="0" borderId="10" xfId="0" applyNumberFormat="1" applyFont="1" applyFill="1" applyBorder="1" applyAlignment="1">
      <alignment horizontal="center" vertical="center"/>
    </xf>
    <xf numFmtId="0" fontId="64" fillId="0" borderId="17" xfId="0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/>
    </xf>
    <xf numFmtId="0" fontId="7" fillId="0" borderId="18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29" fillId="0" borderId="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vertical="center" textRotation="90"/>
    </xf>
    <xf numFmtId="0" fontId="64" fillId="36" borderId="17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/>
    </xf>
    <xf numFmtId="187" fontId="0" fillId="33" borderId="10" xfId="59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87" fontId="0" fillId="0" borderId="10" xfId="59" applyNumberFormat="1" applyFont="1" applyFill="1" applyBorder="1" applyAlignment="1">
      <alignment horizontal="center"/>
    </xf>
    <xf numFmtId="187" fontId="0" fillId="0" borderId="10" xfId="59" applyNumberFormat="1" applyFont="1" applyFill="1" applyBorder="1" applyAlignment="1">
      <alignment horizontal="right"/>
    </xf>
    <xf numFmtId="187" fontId="0" fillId="37" borderId="10" xfId="59" applyNumberFormat="1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187" fontId="0" fillId="37" borderId="12" xfId="59" applyNumberFormat="1" applyFont="1" applyFill="1" applyBorder="1" applyAlignment="1">
      <alignment/>
    </xf>
    <xf numFmtId="187" fontId="2" fillId="37" borderId="15" xfId="59" applyNumberFormat="1" applyFont="1" applyFill="1" applyBorder="1" applyAlignment="1">
      <alignment/>
    </xf>
    <xf numFmtId="187" fontId="2" fillId="37" borderId="10" xfId="59" applyNumberFormat="1" applyFont="1" applyFill="1" applyBorder="1" applyAlignment="1">
      <alignment/>
    </xf>
    <xf numFmtId="0" fontId="1" fillId="37" borderId="10" xfId="0" applyFont="1" applyFill="1" applyBorder="1" applyAlignment="1">
      <alignment/>
    </xf>
    <xf numFmtId="187" fontId="1" fillId="37" borderId="10" xfId="59" applyNumberFormat="1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7" fontId="68" fillId="35" borderId="10" xfId="59" applyNumberFormat="1" applyFont="1" applyFill="1" applyBorder="1" applyAlignment="1">
      <alignment/>
    </xf>
    <xf numFmtId="0" fontId="68" fillId="0" borderId="10" xfId="0" applyFont="1" applyBorder="1" applyAlignment="1">
      <alignment horizontal="center" vertical="center"/>
    </xf>
    <xf numFmtId="0" fontId="68" fillId="37" borderId="10" xfId="0" applyFont="1" applyFill="1" applyBorder="1" applyAlignment="1">
      <alignment/>
    </xf>
    <xf numFmtId="187" fontId="68" fillId="37" borderId="10" xfId="59" applyNumberFormat="1" applyFont="1" applyFill="1" applyBorder="1" applyAlignment="1">
      <alignment/>
    </xf>
    <xf numFmtId="187" fontId="68" fillId="0" borderId="10" xfId="59" applyNumberFormat="1" applyFont="1" applyBorder="1" applyAlignment="1">
      <alignment/>
    </xf>
    <xf numFmtId="0" fontId="68" fillId="0" borderId="0" xfId="0" applyFont="1" applyAlignment="1">
      <alignment/>
    </xf>
    <xf numFmtId="187" fontId="68" fillId="0" borderId="0" xfId="59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0" fillId="37" borderId="15" xfId="0" applyFont="1" applyFill="1" applyBorder="1" applyAlignment="1">
      <alignment/>
    </xf>
    <xf numFmtId="187" fontId="0" fillId="0" borderId="13" xfId="59" applyNumberFormat="1" applyFont="1" applyBorder="1" applyAlignment="1">
      <alignment/>
    </xf>
    <xf numFmtId="0" fontId="29" fillId="0" borderId="10" xfId="0" applyFont="1" applyFill="1" applyBorder="1" applyAlignment="1">
      <alignment vertical="center" textRotation="90" wrapText="1"/>
    </xf>
    <xf numFmtId="0" fontId="7" fillId="0" borderId="10" xfId="0" applyFont="1" applyFill="1" applyBorder="1" applyAlignment="1">
      <alignment wrapText="1"/>
    </xf>
    <xf numFmtId="0" fontId="29" fillId="0" borderId="10" xfId="0" applyNumberFormat="1" applyFont="1" applyFill="1" applyBorder="1" applyAlignment="1">
      <alignment vertical="center" wrapText="1"/>
    </xf>
    <xf numFmtId="0" fontId="4" fillId="0" borderId="10" xfId="57" applyFont="1" applyFill="1" applyBorder="1" applyAlignment="1">
      <alignment vertical="center" wrapText="1"/>
      <protection/>
    </xf>
    <xf numFmtId="0" fontId="69" fillId="0" borderId="10" xfId="0" applyNumberFormat="1" applyFont="1" applyFill="1" applyBorder="1" applyAlignment="1">
      <alignment vertical="center" wrapText="1"/>
    </xf>
    <xf numFmtId="0" fontId="37" fillId="0" borderId="10" xfId="0" applyNumberFormat="1" applyFont="1" applyFill="1" applyBorder="1" applyAlignment="1">
      <alignment vertical="center" wrapText="1"/>
    </xf>
    <xf numFmtId="0" fontId="70" fillId="0" borderId="10" xfId="0" applyNumberFormat="1" applyFont="1" applyFill="1" applyBorder="1" applyAlignment="1">
      <alignment vertical="center" wrapText="1"/>
    </xf>
    <xf numFmtId="0" fontId="29" fillId="36" borderId="11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65" fillId="0" borderId="10" xfId="57" applyFont="1" applyFill="1" applyBorder="1" applyAlignment="1">
      <alignment vertical="center" wrapText="1"/>
      <protection/>
    </xf>
    <xf numFmtId="0" fontId="0" fillId="0" borderId="10" xfId="0" applyFill="1" applyBorder="1" applyAlignment="1">
      <alignment/>
    </xf>
    <xf numFmtId="0" fontId="71" fillId="0" borderId="10" xfId="0" applyFont="1" applyFill="1" applyBorder="1" applyAlignment="1">
      <alignment horizontal="center"/>
    </xf>
    <xf numFmtId="0" fontId="72" fillId="0" borderId="10" xfId="0" applyFont="1" applyFill="1" applyBorder="1" applyAlignment="1">
      <alignment horizontal="center"/>
    </xf>
    <xf numFmtId="0" fontId="0" fillId="37" borderId="13" xfId="0" applyFont="1" applyFill="1" applyBorder="1" applyAlignment="1">
      <alignment/>
    </xf>
    <xf numFmtId="187" fontId="0" fillId="37" borderId="13" xfId="59" applyNumberFormat="1" applyFont="1" applyFill="1" applyBorder="1" applyAlignment="1">
      <alignment/>
    </xf>
    <xf numFmtId="187" fontId="0" fillId="0" borderId="13" xfId="59" applyNumberFormat="1" applyFont="1" applyBorder="1" applyAlignment="1">
      <alignment/>
    </xf>
    <xf numFmtId="0" fontId="0" fillId="38" borderId="10" xfId="0" applyFont="1" applyFill="1" applyBorder="1" applyAlignment="1">
      <alignment horizontal="center" vertical="center"/>
    </xf>
    <xf numFmtId="0" fontId="0" fillId="38" borderId="12" xfId="0" applyFont="1" applyFill="1" applyBorder="1" applyAlignment="1">
      <alignment horizontal="center" vertical="center"/>
    </xf>
    <xf numFmtId="187" fontId="0" fillId="38" borderId="10" xfId="59" applyNumberFormat="1" applyFont="1" applyFill="1" applyBorder="1" applyAlignment="1">
      <alignment horizontal="center"/>
    </xf>
    <xf numFmtId="187" fontId="0" fillId="38" borderId="10" xfId="59" applyNumberFormat="1" applyFont="1" applyFill="1" applyBorder="1" applyAlignment="1">
      <alignment/>
    </xf>
    <xf numFmtId="187" fontId="0" fillId="38" borderId="13" xfId="59" applyNumberFormat="1" applyFont="1" applyFill="1" applyBorder="1" applyAlignment="1">
      <alignment/>
    </xf>
    <xf numFmtId="187" fontId="0" fillId="38" borderId="12" xfId="59" applyNumberFormat="1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27" fillId="33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/>
    </xf>
    <xf numFmtId="0" fontId="41" fillId="0" borderId="0" xfId="0" applyFont="1" applyAlignment="1">
      <alignment/>
    </xf>
    <xf numFmtId="0" fontId="27" fillId="33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73" fillId="0" borderId="10" xfId="0" applyFont="1" applyBorder="1" applyAlignment="1">
      <alignment wrapText="1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vertical="top"/>
    </xf>
    <xf numFmtId="0" fontId="45" fillId="39" borderId="10" xfId="0" applyFont="1" applyFill="1" applyBorder="1" applyAlignment="1">
      <alignment horizontal="center" vertical="center"/>
    </xf>
    <xf numFmtId="0" fontId="45" fillId="40" borderId="10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33" borderId="10" xfId="0" applyFont="1" applyFill="1" applyBorder="1" applyAlignment="1">
      <alignment horizontal="left" vertical="top" wrapText="1"/>
    </xf>
    <xf numFmtId="0" fontId="45" fillId="39" borderId="10" xfId="0" applyFont="1" applyFill="1" applyBorder="1" applyAlignment="1">
      <alignment horizontal="center"/>
    </xf>
    <xf numFmtId="0" fontId="45" fillId="4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51" fillId="34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45" fillId="39" borderId="1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3" fillId="0" borderId="17" xfId="0" applyFont="1" applyBorder="1" applyAlignment="1">
      <alignment horizontal="left" wrapText="1"/>
    </xf>
    <xf numFmtId="0" fontId="73" fillId="0" borderId="11" xfId="0" applyFont="1" applyBorder="1" applyAlignment="1">
      <alignment horizontal="left" wrapText="1"/>
    </xf>
    <xf numFmtId="0" fontId="6" fillId="35" borderId="10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left" vertical="top"/>
    </xf>
    <xf numFmtId="0" fontId="45" fillId="40" borderId="1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27" fillId="33" borderId="10" xfId="0" applyFont="1" applyFill="1" applyBorder="1" applyAlignment="1">
      <alignment horizontal="center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33" borderId="10" xfId="0" applyFont="1" applyFill="1" applyBorder="1" applyAlignment="1">
      <alignment horizontal="left" vertical="top"/>
    </xf>
    <xf numFmtId="0" fontId="51" fillId="34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51" fillId="34" borderId="16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/>
    </xf>
    <xf numFmtId="0" fontId="51" fillId="34" borderId="14" xfId="0" applyFont="1" applyFill="1" applyBorder="1" applyAlignment="1">
      <alignment horizontal="center"/>
    </xf>
    <xf numFmtId="0" fontId="43" fillId="41" borderId="13" xfId="0" applyFont="1" applyFill="1" applyBorder="1" applyAlignment="1">
      <alignment horizontal="center" vertical="center"/>
    </xf>
    <xf numFmtId="0" fontId="43" fillId="41" borderId="15" xfId="0" applyFont="1" applyFill="1" applyBorder="1" applyAlignment="1">
      <alignment horizontal="center" vertical="center"/>
    </xf>
    <xf numFmtId="0" fontId="43" fillId="41" borderId="18" xfId="0" applyFont="1" applyFill="1" applyBorder="1" applyAlignment="1">
      <alignment horizontal="center" vertical="center"/>
    </xf>
    <xf numFmtId="0" fontId="29" fillId="41" borderId="15" xfId="0" applyFont="1" applyFill="1" applyBorder="1" applyAlignment="1">
      <alignment horizontal="center" vertical="center"/>
    </xf>
    <xf numFmtId="0" fontId="29" fillId="41" borderId="18" xfId="0" applyFont="1" applyFill="1" applyBorder="1" applyAlignment="1">
      <alignment horizontal="center" vertical="center"/>
    </xf>
    <xf numFmtId="0" fontId="43" fillId="41" borderId="13" xfId="0" applyFont="1" applyFill="1" applyBorder="1" applyAlignment="1">
      <alignment horizontal="center" vertical="center" wrapText="1"/>
    </xf>
    <xf numFmtId="0" fontId="29" fillId="41" borderId="15" xfId="0" applyFont="1" applyFill="1" applyBorder="1" applyAlignment="1">
      <alignment horizontal="center" vertical="center" wrapText="1"/>
    </xf>
    <xf numFmtId="0" fontId="29" fillId="41" borderId="18" xfId="0" applyFont="1" applyFill="1" applyBorder="1" applyAlignment="1">
      <alignment horizontal="center" vertical="center" wrapText="1"/>
    </xf>
    <xf numFmtId="0" fontId="5" fillId="42" borderId="21" xfId="57" applyFont="1" applyFill="1" applyBorder="1" applyAlignment="1">
      <alignment horizontal="center" vertical="center" wrapText="1"/>
      <protection/>
    </xf>
    <xf numFmtId="0" fontId="5" fillId="42" borderId="22" xfId="57" applyFont="1" applyFill="1" applyBorder="1" applyAlignment="1">
      <alignment horizontal="center" vertical="center" wrapText="1"/>
      <protection/>
    </xf>
    <xf numFmtId="0" fontId="5" fillId="42" borderId="23" xfId="57" applyFont="1" applyFill="1" applyBorder="1" applyAlignment="1">
      <alignment horizontal="center" vertical="center" wrapText="1"/>
      <protection/>
    </xf>
    <xf numFmtId="0" fontId="3" fillId="25" borderId="21" xfId="57" applyFont="1" applyFill="1" applyBorder="1" applyAlignment="1">
      <alignment horizontal="center" vertical="center" wrapText="1"/>
      <protection/>
    </xf>
    <xf numFmtId="0" fontId="3" fillId="25" borderId="22" xfId="57" applyFont="1" applyFill="1" applyBorder="1" applyAlignment="1">
      <alignment horizontal="center" vertical="center" wrapText="1"/>
      <protection/>
    </xf>
    <xf numFmtId="0" fontId="3" fillId="25" borderId="23" xfId="57" applyFont="1" applyFill="1" applyBorder="1" applyAlignment="1">
      <alignment horizontal="center" vertical="center" wrapText="1"/>
      <protection/>
    </xf>
    <xf numFmtId="0" fontId="51" fillId="34" borderId="17" xfId="0" applyFont="1" applyFill="1" applyBorder="1" applyAlignment="1">
      <alignment horizontal="center"/>
    </xf>
    <xf numFmtId="0" fontId="51" fillId="34" borderId="10" xfId="46" applyFont="1" applyFill="1" applyBorder="1" applyAlignment="1">
      <alignment horizontal="center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24.140625" style="6" bestFit="1" customWidth="1"/>
    <col min="2" max="2" width="19.7109375" style="6" customWidth="1"/>
    <col min="3" max="3" width="13.28125" style="6" bestFit="1" customWidth="1"/>
    <col min="4" max="16384" width="9.140625" style="6" customWidth="1"/>
  </cols>
  <sheetData>
    <row r="1" spans="1:3" ht="15">
      <c r="A1" s="148" t="s">
        <v>22</v>
      </c>
      <c r="B1" s="149"/>
      <c r="C1" s="150"/>
    </row>
    <row r="2" spans="1:3" ht="15">
      <c r="A2" s="8" t="s">
        <v>4</v>
      </c>
      <c r="B2" s="151" t="s">
        <v>57</v>
      </c>
      <c r="C2" s="150"/>
    </row>
    <row r="3" spans="1:3" ht="15">
      <c r="A3" s="8" t="s">
        <v>8</v>
      </c>
      <c r="B3" s="152" t="s">
        <v>39</v>
      </c>
      <c r="C3" s="153"/>
    </row>
    <row r="4" spans="1:3" ht="32.25" customHeight="1">
      <c r="A4" s="13" t="s">
        <v>23</v>
      </c>
      <c r="B4" s="154" t="s">
        <v>58</v>
      </c>
      <c r="C4" s="155"/>
    </row>
    <row r="6" spans="1:3" ht="15">
      <c r="A6" s="9" t="s">
        <v>6</v>
      </c>
      <c r="B6" s="9" t="s">
        <v>7</v>
      </c>
      <c r="C6" s="9" t="s">
        <v>61</v>
      </c>
    </row>
    <row r="7" spans="1:3" ht="45" customHeight="1">
      <c r="A7" s="10" t="s">
        <v>5</v>
      </c>
      <c r="B7" s="78" t="s">
        <v>59</v>
      </c>
      <c r="C7" s="12"/>
    </row>
    <row r="8" spans="1:3" ht="45" customHeight="1">
      <c r="A8" s="10" t="s">
        <v>1</v>
      </c>
      <c r="B8" s="11" t="s">
        <v>60</v>
      </c>
      <c r="C8" s="12" t="s">
        <v>61</v>
      </c>
    </row>
    <row r="9" spans="1:3" ht="45" customHeight="1">
      <c r="A9" s="10" t="s">
        <v>2</v>
      </c>
      <c r="B9" s="11" t="s">
        <v>62</v>
      </c>
      <c r="C9" s="12" t="s">
        <v>63</v>
      </c>
    </row>
    <row r="10" spans="1:3" ht="45" customHeight="1">
      <c r="A10" s="10" t="s">
        <v>3</v>
      </c>
      <c r="B10" s="34" t="s">
        <v>64</v>
      </c>
      <c r="C10" s="35"/>
    </row>
    <row r="11" spans="1:3" ht="45" customHeight="1">
      <c r="A11" s="10" t="s">
        <v>0</v>
      </c>
      <c r="B11" s="34" t="s">
        <v>65</v>
      </c>
      <c r="C11" s="57"/>
    </row>
  </sheetData>
  <sheetProtection/>
  <mergeCells count="4">
    <mergeCell ref="A1:C1"/>
    <mergeCell ref="B2:C2"/>
    <mergeCell ref="B3:C3"/>
    <mergeCell ref="B4:C4"/>
  </mergeCells>
  <printOptions horizontalCentered="1"/>
  <pageMargins left="0.6299212598425197" right="0.6299212598425197" top="0.3543307086614173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31.8515625" style="6" customWidth="1"/>
    <col min="2" max="2" width="21.421875" style="6" customWidth="1"/>
    <col min="3" max="3" width="14.421875" style="6" customWidth="1"/>
    <col min="4" max="4" width="21.28125" style="6" customWidth="1"/>
    <col min="5" max="5" width="40.57421875" style="6" customWidth="1"/>
    <col min="6" max="6" width="14.421875" style="6" bestFit="1" customWidth="1"/>
    <col min="7" max="7" width="25.57421875" style="6" hidden="1" customWidth="1"/>
    <col min="8" max="8" width="6.8515625" style="6" hidden="1" customWidth="1"/>
    <col min="9" max="16384" width="9.140625" style="6" customWidth="1"/>
  </cols>
  <sheetData>
    <row r="1" spans="1:8" ht="15">
      <c r="A1" s="173" t="s">
        <v>114</v>
      </c>
      <c r="B1" s="173"/>
      <c r="C1" s="173"/>
      <c r="D1" s="173"/>
      <c r="E1" s="173"/>
      <c r="F1" s="173"/>
      <c r="G1" s="146" t="s">
        <v>113</v>
      </c>
      <c r="H1" s="145" t="s">
        <v>112</v>
      </c>
    </row>
    <row r="2" spans="1:8" ht="45" customHeight="1">
      <c r="A2" s="136" t="s">
        <v>111</v>
      </c>
      <c r="B2" s="174" t="s">
        <v>115</v>
      </c>
      <c r="C2" s="174"/>
      <c r="D2" s="174"/>
      <c r="E2" s="174"/>
      <c r="F2" s="174"/>
      <c r="G2" s="128"/>
      <c r="H2" s="128"/>
    </row>
    <row r="3" spans="1:8" ht="45" customHeight="1">
      <c r="A3" s="136" t="s">
        <v>110</v>
      </c>
      <c r="B3" s="165" t="s">
        <v>116</v>
      </c>
      <c r="C3" s="175"/>
      <c r="D3" s="175"/>
      <c r="E3" s="175"/>
      <c r="F3" s="176"/>
      <c r="G3" s="128"/>
      <c r="H3" s="128"/>
    </row>
    <row r="4" spans="1:8" ht="45" customHeight="1">
      <c r="A4" s="136" t="s">
        <v>109</v>
      </c>
      <c r="B4" s="177" t="s">
        <v>117</v>
      </c>
      <c r="C4" s="178"/>
      <c r="D4" s="178"/>
      <c r="E4" s="178"/>
      <c r="F4" s="178"/>
      <c r="G4" s="128"/>
      <c r="H4" s="128"/>
    </row>
    <row r="5" spans="1:8" ht="45" customHeight="1">
      <c r="A5" s="144" t="s">
        <v>108</v>
      </c>
      <c r="B5" s="165" t="s">
        <v>118</v>
      </c>
      <c r="C5" s="175"/>
      <c r="D5" s="175"/>
      <c r="E5" s="175"/>
      <c r="F5" s="176"/>
      <c r="G5" s="128"/>
      <c r="H5" s="128"/>
    </row>
    <row r="7" spans="1:6" ht="15">
      <c r="A7" s="173" t="s">
        <v>107</v>
      </c>
      <c r="B7" s="173"/>
      <c r="C7" s="173"/>
      <c r="D7" s="173"/>
      <c r="E7" s="173"/>
      <c r="F7" s="173"/>
    </row>
    <row r="8" spans="1:8" ht="15">
      <c r="A8" s="168" t="s">
        <v>106</v>
      </c>
      <c r="B8" s="168"/>
      <c r="C8" s="168"/>
      <c r="D8" s="168"/>
      <c r="E8" s="168"/>
      <c r="F8" s="168"/>
      <c r="G8" s="164" t="s">
        <v>79</v>
      </c>
      <c r="H8" s="156" t="s">
        <v>78</v>
      </c>
    </row>
    <row r="9" spans="1:8" ht="15">
      <c r="A9" s="136" t="s">
        <v>6</v>
      </c>
      <c r="B9" s="172" t="s">
        <v>104</v>
      </c>
      <c r="C9" s="172"/>
      <c r="D9" s="172"/>
      <c r="E9" s="172"/>
      <c r="F9" s="172"/>
      <c r="G9" s="164"/>
      <c r="H9" s="156"/>
    </row>
    <row r="10" spans="1:8" ht="15">
      <c r="A10" s="136" t="s">
        <v>5</v>
      </c>
      <c r="B10" s="165" t="s">
        <v>119</v>
      </c>
      <c r="C10" s="166"/>
      <c r="D10" s="166"/>
      <c r="E10" s="166"/>
      <c r="F10" s="167"/>
      <c r="G10" s="164"/>
      <c r="H10" s="156"/>
    </row>
    <row r="11" spans="1:8" ht="15">
      <c r="A11" s="136" t="s">
        <v>1</v>
      </c>
      <c r="B11" s="165" t="s">
        <v>119</v>
      </c>
      <c r="C11" s="166"/>
      <c r="D11" s="166"/>
      <c r="E11" s="166"/>
      <c r="F11" s="167"/>
      <c r="G11" s="128"/>
      <c r="H11" s="128"/>
    </row>
    <row r="12" spans="1:8" ht="15">
      <c r="A12" s="136" t="s">
        <v>2</v>
      </c>
      <c r="B12" s="165" t="s">
        <v>119</v>
      </c>
      <c r="C12" s="166"/>
      <c r="D12" s="166"/>
      <c r="E12" s="166"/>
      <c r="F12" s="167"/>
      <c r="G12" s="128"/>
      <c r="H12" s="128"/>
    </row>
    <row r="13" spans="1:8" ht="15">
      <c r="A13" s="136" t="s">
        <v>3</v>
      </c>
      <c r="B13" s="165" t="s">
        <v>119</v>
      </c>
      <c r="C13" s="166"/>
      <c r="D13" s="166"/>
      <c r="E13" s="166"/>
      <c r="F13" s="167"/>
      <c r="G13" s="128"/>
      <c r="H13" s="128"/>
    </row>
    <row r="14" spans="1:8" ht="15">
      <c r="A14" s="136" t="s">
        <v>0</v>
      </c>
      <c r="B14" s="165" t="s">
        <v>119</v>
      </c>
      <c r="C14" s="166"/>
      <c r="D14" s="166"/>
      <c r="E14" s="166"/>
      <c r="F14" s="167"/>
      <c r="G14" s="128"/>
      <c r="H14" s="128"/>
    </row>
    <row r="15" spans="7:8" ht="15" customHeight="1">
      <c r="G15" s="128"/>
      <c r="H15" s="128"/>
    </row>
    <row r="16" spans="1:8" ht="30" customHeight="1">
      <c r="A16" s="168" t="s">
        <v>105</v>
      </c>
      <c r="B16" s="168"/>
      <c r="C16" s="168"/>
      <c r="D16" s="168"/>
      <c r="E16" s="168"/>
      <c r="F16" s="168"/>
      <c r="G16" s="128"/>
      <c r="H16" s="128"/>
    </row>
    <row r="17" spans="1:6" ht="15">
      <c r="A17" s="136" t="s">
        <v>6</v>
      </c>
      <c r="B17" s="172" t="s">
        <v>104</v>
      </c>
      <c r="C17" s="172"/>
      <c r="D17" s="172"/>
      <c r="E17" s="172"/>
      <c r="F17" s="172"/>
    </row>
    <row r="18" spans="1:8" ht="15">
      <c r="A18" s="136" t="s">
        <v>5</v>
      </c>
      <c r="B18" s="143" t="s">
        <v>120</v>
      </c>
      <c r="C18" s="142"/>
      <c r="D18" s="142"/>
      <c r="E18" s="142"/>
      <c r="F18" s="141"/>
      <c r="G18" s="164" t="s">
        <v>79</v>
      </c>
      <c r="H18" s="156" t="s">
        <v>78</v>
      </c>
    </row>
    <row r="19" spans="1:8" ht="15">
      <c r="A19" s="136" t="s">
        <v>1</v>
      </c>
      <c r="B19" s="143" t="s">
        <v>120</v>
      </c>
      <c r="C19" s="142"/>
      <c r="D19" s="142"/>
      <c r="E19" s="142"/>
      <c r="F19" s="141"/>
      <c r="G19" s="164"/>
      <c r="H19" s="156"/>
    </row>
    <row r="20" spans="1:8" ht="15">
      <c r="A20" s="136" t="s">
        <v>2</v>
      </c>
      <c r="B20" s="143" t="s">
        <v>120</v>
      </c>
      <c r="C20" s="142"/>
      <c r="D20" s="142"/>
      <c r="E20" s="142"/>
      <c r="F20" s="141"/>
      <c r="G20" s="128"/>
      <c r="H20" s="128"/>
    </row>
    <row r="21" spans="1:8" ht="15">
      <c r="A21" s="136" t="s">
        <v>3</v>
      </c>
      <c r="B21" s="143" t="s">
        <v>120</v>
      </c>
      <c r="C21" s="142"/>
      <c r="D21" s="142"/>
      <c r="E21" s="142"/>
      <c r="F21" s="141"/>
      <c r="G21" s="128"/>
      <c r="H21" s="128"/>
    </row>
    <row r="22" spans="1:8" ht="15">
      <c r="A22" s="136" t="s">
        <v>0</v>
      </c>
      <c r="B22" s="143" t="s">
        <v>120</v>
      </c>
      <c r="C22" s="140"/>
      <c r="D22" s="140"/>
      <c r="E22" s="140"/>
      <c r="F22" s="139"/>
      <c r="G22" s="128"/>
      <c r="H22" s="128"/>
    </row>
    <row r="23" spans="7:8" ht="15">
      <c r="G23" s="128"/>
      <c r="H23" s="128"/>
    </row>
    <row r="24" spans="1:8" ht="15">
      <c r="A24" s="168" t="s">
        <v>103</v>
      </c>
      <c r="B24" s="168"/>
      <c r="C24" s="168"/>
      <c r="D24" s="168"/>
      <c r="E24" s="168"/>
      <c r="F24" s="168"/>
      <c r="G24" s="128"/>
      <c r="H24" s="128"/>
    </row>
    <row r="25" spans="1:8" ht="15">
      <c r="A25" s="136" t="s">
        <v>102</v>
      </c>
      <c r="B25" s="157"/>
      <c r="C25" s="158"/>
      <c r="D25" s="158"/>
      <c r="E25" s="158"/>
      <c r="F25" s="159"/>
      <c r="G25" s="128"/>
      <c r="H25" s="128"/>
    </row>
    <row r="26" spans="1:6" ht="49.5" customHeight="1">
      <c r="A26" s="136" t="s">
        <v>101</v>
      </c>
      <c r="B26" s="199" t="s">
        <v>123</v>
      </c>
      <c r="C26" s="200"/>
      <c r="D26" s="200"/>
      <c r="E26" s="200"/>
      <c r="F26" s="201"/>
    </row>
    <row r="27" spans="1:8" ht="15">
      <c r="A27" s="136" t="s">
        <v>100</v>
      </c>
      <c r="B27" s="202" t="s">
        <v>124</v>
      </c>
      <c r="C27" s="203"/>
      <c r="D27" s="203"/>
      <c r="E27" s="203"/>
      <c r="F27" s="204"/>
      <c r="G27" s="138" t="s">
        <v>79</v>
      </c>
      <c r="H27" s="137" t="s">
        <v>78</v>
      </c>
    </row>
    <row r="28" spans="1:8" ht="15">
      <c r="A28" s="136" t="s">
        <v>99</v>
      </c>
      <c r="B28" s="202" t="s">
        <v>121</v>
      </c>
      <c r="C28" s="203"/>
      <c r="D28" s="203"/>
      <c r="E28" s="203"/>
      <c r="F28" s="204"/>
      <c r="G28" s="128"/>
      <c r="H28" s="128"/>
    </row>
    <row r="29" spans="1:8" ht="15" customHeight="1">
      <c r="A29" s="136" t="s">
        <v>98</v>
      </c>
      <c r="B29" s="202" t="s">
        <v>122</v>
      </c>
      <c r="C29" s="203"/>
      <c r="D29" s="203"/>
      <c r="E29" s="203"/>
      <c r="F29" s="204"/>
      <c r="G29" s="128"/>
      <c r="H29" s="128"/>
    </row>
    <row r="30" spans="1:8" ht="15">
      <c r="A30" s="135" t="s">
        <v>97</v>
      </c>
      <c r="B30" s="169"/>
      <c r="C30" s="170"/>
      <c r="D30" s="170"/>
      <c r="E30" s="170"/>
      <c r="F30" s="171"/>
      <c r="G30" s="128"/>
      <c r="H30" s="128"/>
    </row>
    <row r="31" spans="7:8" ht="15">
      <c r="G31" s="128"/>
      <c r="H31" s="128"/>
    </row>
    <row r="32" spans="1:8" ht="15">
      <c r="A32" s="168" t="s">
        <v>96</v>
      </c>
      <c r="B32" s="168"/>
      <c r="C32" s="168"/>
      <c r="D32" s="168"/>
      <c r="E32" s="168"/>
      <c r="F32" s="168"/>
      <c r="G32" s="128"/>
      <c r="H32" s="128"/>
    </row>
    <row r="33" spans="1:8" ht="15">
      <c r="A33" s="130" t="s">
        <v>82</v>
      </c>
      <c r="B33" s="130" t="s">
        <v>95</v>
      </c>
      <c r="C33" s="130" t="s">
        <v>81</v>
      </c>
      <c r="D33" s="130" t="s">
        <v>94</v>
      </c>
      <c r="E33" s="130" t="s">
        <v>93</v>
      </c>
      <c r="F33" s="130" t="s">
        <v>80</v>
      </c>
      <c r="G33" s="128"/>
      <c r="H33" s="128"/>
    </row>
    <row r="34" spans="1:6" ht="19.5" customHeight="1">
      <c r="A34" s="147" t="s">
        <v>125</v>
      </c>
      <c r="B34" s="128" t="s">
        <v>126</v>
      </c>
      <c r="C34" s="128" t="s">
        <v>41</v>
      </c>
      <c r="D34" s="128" t="s">
        <v>127</v>
      </c>
      <c r="E34" s="128" t="s">
        <v>83</v>
      </c>
      <c r="F34" s="131"/>
    </row>
    <row r="35" spans="1:8" ht="19.5" customHeight="1">
      <c r="A35" s="147" t="s">
        <v>128</v>
      </c>
      <c r="B35" s="133" t="s">
        <v>129</v>
      </c>
      <c r="C35" s="133" t="s">
        <v>53</v>
      </c>
      <c r="D35" s="133" t="s">
        <v>90</v>
      </c>
      <c r="E35" s="133" t="s">
        <v>133</v>
      </c>
      <c r="F35" s="134"/>
      <c r="G35" s="164" t="s">
        <v>79</v>
      </c>
      <c r="H35" s="156" t="s">
        <v>78</v>
      </c>
    </row>
    <row r="36" spans="1:8" ht="19.5" customHeight="1">
      <c r="A36" s="128" t="s">
        <v>92</v>
      </c>
      <c r="B36" s="128" t="s">
        <v>91</v>
      </c>
      <c r="C36" s="128" t="s">
        <v>87</v>
      </c>
      <c r="D36" s="128"/>
      <c r="E36" s="128" t="s">
        <v>83</v>
      </c>
      <c r="F36" s="131"/>
      <c r="G36" s="164"/>
      <c r="H36" s="156"/>
    </row>
    <row r="37" spans="1:8" ht="19.5" customHeight="1">
      <c r="A37" s="133" t="s">
        <v>130</v>
      </c>
      <c r="B37" s="133" t="s">
        <v>131</v>
      </c>
      <c r="C37" s="133" t="s">
        <v>54</v>
      </c>
      <c r="D37" s="133" t="s">
        <v>90</v>
      </c>
      <c r="E37" s="133" t="s">
        <v>83</v>
      </c>
      <c r="F37" s="132"/>
      <c r="G37" s="128"/>
      <c r="H37" s="128"/>
    </row>
    <row r="38" spans="1:8" ht="19.5" customHeight="1">
      <c r="A38" s="128" t="s">
        <v>89</v>
      </c>
      <c r="B38" s="128" t="s">
        <v>88</v>
      </c>
      <c r="C38" s="128" t="s">
        <v>87</v>
      </c>
      <c r="D38" s="128"/>
      <c r="E38" s="128" t="s">
        <v>83</v>
      </c>
      <c r="F38" s="131"/>
      <c r="G38" s="128"/>
      <c r="H38" s="128"/>
    </row>
    <row r="39" spans="1:8" ht="19.5" customHeight="1">
      <c r="A39" s="128" t="s">
        <v>132</v>
      </c>
      <c r="B39" s="128" t="s">
        <v>86</v>
      </c>
      <c r="C39" s="128" t="s">
        <v>85</v>
      </c>
      <c r="D39" s="128" t="s">
        <v>84</v>
      </c>
      <c r="E39" s="128" t="s">
        <v>83</v>
      </c>
      <c r="F39" s="131"/>
      <c r="G39" s="128"/>
      <c r="H39" s="128"/>
    </row>
    <row r="40" spans="1:14" ht="28.5" customHeight="1">
      <c r="A40" s="160"/>
      <c r="B40" s="160"/>
      <c r="C40" s="160"/>
      <c r="D40" s="160"/>
      <c r="E40" s="160"/>
      <c r="F40" s="161"/>
      <c r="G40" s="128"/>
      <c r="H40" s="128"/>
      <c r="M40" s="129"/>
      <c r="N40" s="129"/>
    </row>
    <row r="41" spans="1:6" ht="15">
      <c r="A41" s="163" t="s">
        <v>77</v>
      </c>
      <c r="B41" s="163"/>
      <c r="C41" s="163"/>
      <c r="D41" s="162" t="s">
        <v>60</v>
      </c>
      <c r="E41" s="162"/>
      <c r="F41" s="162"/>
    </row>
    <row r="42" spans="7:8" ht="15">
      <c r="G42" s="127" t="s">
        <v>76</v>
      </c>
      <c r="H42" s="126"/>
    </row>
    <row r="47" ht="30" customHeight="1"/>
  </sheetData>
  <sheetProtection/>
  <mergeCells count="32">
    <mergeCell ref="A1:F1"/>
    <mergeCell ref="B2:F2"/>
    <mergeCell ref="B3:F3"/>
    <mergeCell ref="B4:F4"/>
    <mergeCell ref="B5:F5"/>
    <mergeCell ref="B10:F10"/>
    <mergeCell ref="A8:F8"/>
    <mergeCell ref="B9:F9"/>
    <mergeCell ref="A16:F16"/>
    <mergeCell ref="B13:F13"/>
    <mergeCell ref="B17:F17"/>
    <mergeCell ref="A7:F7"/>
    <mergeCell ref="H8:H10"/>
    <mergeCell ref="G8:G10"/>
    <mergeCell ref="B14:F14"/>
    <mergeCell ref="B12:F12"/>
    <mergeCell ref="G18:G19"/>
    <mergeCell ref="H18:H19"/>
    <mergeCell ref="B11:F11"/>
    <mergeCell ref="A24:F24"/>
    <mergeCell ref="A32:F32"/>
    <mergeCell ref="B30:F30"/>
    <mergeCell ref="B26:F26"/>
    <mergeCell ref="B27:F27"/>
    <mergeCell ref="B28:F28"/>
    <mergeCell ref="H35:H36"/>
    <mergeCell ref="B25:F25"/>
    <mergeCell ref="B29:F29"/>
    <mergeCell ref="A40:F40"/>
    <mergeCell ref="D41:F41"/>
    <mergeCell ref="A41:C41"/>
    <mergeCell ref="G35:G36"/>
  </mergeCells>
  <printOptions horizontalCentered="1"/>
  <pageMargins left="0.7086614173228347" right="0.7086614173228347" top="0.6299212598425197" bottom="0.6299212598425197" header="0.31496062992125984" footer="0.31496062992125984"/>
  <pageSetup horizontalDpi="300" verticalDpi="300" orientation="landscape" paperSize="9" r:id="rId1"/>
  <rowBreaks count="1" manualBreakCount="1">
    <brk id="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57"/>
  <sheetViews>
    <sheetView zoomScale="110" zoomScaleNormal="110" zoomScalePageLayoutView="0" workbookViewId="0" topLeftCell="A1">
      <selection activeCell="A1" sqref="A1:B1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3.7109375" style="14" customWidth="1"/>
    <col min="4" max="4" width="6.7109375" style="0" customWidth="1"/>
    <col min="5" max="5" width="3.7109375" style="14" customWidth="1"/>
    <col min="6" max="6" width="6.7109375" style="0" customWidth="1"/>
    <col min="7" max="7" width="3.7109375" style="0" customWidth="1"/>
    <col min="8" max="8" width="16.57421875" style="0" customWidth="1"/>
    <col min="9" max="9" width="3.7109375" style="0" customWidth="1"/>
    <col min="10" max="10" width="16.57421875" style="0" customWidth="1"/>
    <col min="11" max="11" width="3.7109375" style="0" customWidth="1"/>
    <col min="12" max="12" width="16.140625" style="0" customWidth="1"/>
    <col min="13" max="13" width="3.7109375" style="0" customWidth="1"/>
    <col min="14" max="14" width="10.00390625" style="0" customWidth="1"/>
    <col min="15" max="15" width="3.7109375" style="0" customWidth="1"/>
    <col min="16" max="16" width="10.00390625" style="0" customWidth="1"/>
    <col min="17" max="17" width="3.7109375" style="0" customWidth="1"/>
    <col min="18" max="18" width="10.00390625" style="0" customWidth="1"/>
    <col min="19" max="19" width="3.7109375" style="0" customWidth="1"/>
    <col min="20" max="20" width="10.00390625" style="0" customWidth="1"/>
    <col min="21" max="21" width="3.7109375" style="20" customWidth="1"/>
    <col min="22" max="22" width="10.00390625" style="0" customWidth="1"/>
    <col min="23" max="23" width="3.7109375" style="20" customWidth="1"/>
    <col min="24" max="24" width="10.00390625" style="0" customWidth="1"/>
  </cols>
  <sheetData>
    <row r="1" spans="1:24" ht="15">
      <c r="A1" s="179" t="s">
        <v>32</v>
      </c>
      <c r="B1" s="180"/>
      <c r="C1" s="179" t="s">
        <v>9</v>
      </c>
      <c r="D1" s="180"/>
      <c r="E1" s="179" t="s">
        <v>10</v>
      </c>
      <c r="F1" s="180"/>
      <c r="G1" s="148" t="s">
        <v>11</v>
      </c>
      <c r="H1" s="181"/>
      <c r="I1" s="148" t="s">
        <v>12</v>
      </c>
      <c r="J1" s="181"/>
      <c r="K1" s="148" t="s">
        <v>13</v>
      </c>
      <c r="L1" s="182"/>
      <c r="M1" s="173" t="s">
        <v>38</v>
      </c>
      <c r="N1" s="173"/>
      <c r="O1" s="173" t="s">
        <v>24</v>
      </c>
      <c r="P1" s="173"/>
      <c r="Q1" s="173" t="s">
        <v>25</v>
      </c>
      <c r="R1" s="173"/>
      <c r="S1" s="173" t="s">
        <v>26</v>
      </c>
      <c r="T1" s="173"/>
      <c r="U1" s="173" t="s">
        <v>29</v>
      </c>
      <c r="V1" s="173"/>
      <c r="W1" s="173" t="s">
        <v>30</v>
      </c>
      <c r="X1" s="173"/>
    </row>
    <row r="2" spans="1:25" ht="19.5" customHeight="1">
      <c r="A2" s="38">
        <v>1</v>
      </c>
      <c r="B2" s="37"/>
      <c r="C2" s="38">
        <v>1</v>
      </c>
      <c r="D2" s="103"/>
      <c r="E2" s="36">
        <v>1</v>
      </c>
      <c r="F2" s="103"/>
      <c r="G2" s="38">
        <v>1</v>
      </c>
      <c r="H2" s="39"/>
      <c r="I2" s="51">
        <v>1</v>
      </c>
      <c r="J2" s="107"/>
      <c r="K2" s="67">
        <v>1</v>
      </c>
      <c r="L2" s="38" t="s">
        <v>44</v>
      </c>
      <c r="M2" s="63">
        <v>1</v>
      </c>
      <c r="N2" s="66"/>
      <c r="O2" s="54">
        <v>1</v>
      </c>
      <c r="P2" s="38"/>
      <c r="Q2" s="38">
        <v>1</v>
      </c>
      <c r="R2" s="58"/>
      <c r="S2" s="38">
        <v>1</v>
      </c>
      <c r="T2" s="38"/>
      <c r="U2" s="41">
        <v>1</v>
      </c>
      <c r="V2" s="111"/>
      <c r="W2" s="75">
        <v>1</v>
      </c>
      <c r="X2" s="42"/>
      <c r="Y2" s="43"/>
    </row>
    <row r="3" spans="1:25" ht="19.5" customHeight="1">
      <c r="A3" s="38">
        <v>2</v>
      </c>
      <c r="B3" s="37"/>
      <c r="C3" s="38">
        <v>2</v>
      </c>
      <c r="D3" s="103"/>
      <c r="E3" s="38">
        <v>2</v>
      </c>
      <c r="F3" s="103"/>
      <c r="G3" s="38">
        <v>2</v>
      </c>
      <c r="H3" s="38"/>
      <c r="I3" s="36">
        <v>2</v>
      </c>
      <c r="J3" s="109"/>
      <c r="K3" s="63">
        <v>2</v>
      </c>
      <c r="L3" s="55" t="s">
        <v>45</v>
      </c>
      <c r="M3" s="63">
        <v>2</v>
      </c>
      <c r="N3" s="38"/>
      <c r="O3" s="53">
        <v>2</v>
      </c>
      <c r="P3" s="71"/>
      <c r="Q3" s="51">
        <v>2</v>
      </c>
      <c r="R3" s="112"/>
      <c r="S3" s="52">
        <v>2</v>
      </c>
      <c r="T3" s="45"/>
      <c r="U3" s="53">
        <v>2</v>
      </c>
      <c r="V3" s="111"/>
      <c r="W3" s="41">
        <v>2</v>
      </c>
      <c r="X3" s="45"/>
      <c r="Y3" s="43"/>
    </row>
    <row r="4" spans="1:25" ht="19.5" customHeight="1">
      <c r="A4" s="38">
        <v>3</v>
      </c>
      <c r="B4" s="37"/>
      <c r="C4" s="36">
        <v>3</v>
      </c>
      <c r="D4" s="103"/>
      <c r="E4" s="38">
        <v>3</v>
      </c>
      <c r="F4" s="103"/>
      <c r="G4" s="38">
        <v>3</v>
      </c>
      <c r="H4" s="183" t="s">
        <v>41</v>
      </c>
      <c r="I4" s="36">
        <v>3</v>
      </c>
      <c r="J4" s="109"/>
      <c r="K4" s="63">
        <v>3</v>
      </c>
      <c r="L4" s="38" t="s">
        <v>44</v>
      </c>
      <c r="M4" s="63">
        <v>3</v>
      </c>
      <c r="N4" s="47"/>
      <c r="O4" s="51">
        <v>3</v>
      </c>
      <c r="P4" s="59"/>
      <c r="Q4" s="63">
        <v>3</v>
      </c>
      <c r="R4" s="41"/>
      <c r="S4" s="52">
        <v>3</v>
      </c>
      <c r="T4" s="3"/>
      <c r="U4" s="53">
        <v>3</v>
      </c>
      <c r="V4" s="111"/>
      <c r="W4" s="41">
        <v>3</v>
      </c>
      <c r="X4" s="38"/>
      <c r="Y4" s="43"/>
    </row>
    <row r="5" spans="1:25" ht="19.5" customHeight="1">
      <c r="A5" s="38">
        <v>4</v>
      </c>
      <c r="B5" s="37"/>
      <c r="C5" s="36">
        <v>4</v>
      </c>
      <c r="D5" s="103"/>
      <c r="E5" s="38">
        <v>4</v>
      </c>
      <c r="F5" s="103"/>
      <c r="G5" s="36">
        <v>4</v>
      </c>
      <c r="H5" s="184"/>
      <c r="I5" s="51">
        <v>4</v>
      </c>
      <c r="J5" s="38" t="s">
        <v>44</v>
      </c>
      <c r="K5" s="63">
        <v>4</v>
      </c>
      <c r="L5" s="188" t="s">
        <v>43</v>
      </c>
      <c r="M5" s="62">
        <v>4</v>
      </c>
      <c r="N5" s="38"/>
      <c r="O5" s="51">
        <v>4</v>
      </c>
      <c r="P5" s="38"/>
      <c r="Q5" s="63">
        <v>4</v>
      </c>
      <c r="R5" s="38"/>
      <c r="S5" s="63">
        <v>4</v>
      </c>
      <c r="T5" s="47"/>
      <c r="U5" s="41">
        <v>4</v>
      </c>
      <c r="V5" s="111"/>
      <c r="W5" s="41">
        <v>4</v>
      </c>
      <c r="X5" s="45"/>
      <c r="Y5" s="43"/>
    </row>
    <row r="6" spans="1:25" ht="19.5" customHeight="1">
      <c r="A6" s="36">
        <v>5</v>
      </c>
      <c r="B6" s="37"/>
      <c r="C6" s="38">
        <v>5</v>
      </c>
      <c r="D6" s="103"/>
      <c r="E6" s="38">
        <v>5</v>
      </c>
      <c r="F6" s="103"/>
      <c r="G6" s="36">
        <v>5</v>
      </c>
      <c r="H6" s="185"/>
      <c r="I6" s="51">
        <v>5</v>
      </c>
      <c r="J6" s="55" t="s">
        <v>45</v>
      </c>
      <c r="K6" s="63">
        <v>5</v>
      </c>
      <c r="L6" s="189"/>
      <c r="M6" s="62">
        <v>5</v>
      </c>
      <c r="N6" s="48"/>
      <c r="O6" s="51">
        <v>5</v>
      </c>
      <c r="P6" s="59"/>
      <c r="Q6" s="53">
        <v>5</v>
      </c>
      <c r="R6" s="48"/>
      <c r="S6" s="62">
        <v>5</v>
      </c>
      <c r="T6" s="45"/>
      <c r="U6" s="41">
        <v>5</v>
      </c>
      <c r="V6" s="111"/>
      <c r="W6" s="41">
        <v>5</v>
      </c>
      <c r="X6" s="3"/>
      <c r="Y6" s="43"/>
    </row>
    <row r="7" spans="1:25" ht="19.5" customHeight="1">
      <c r="A7" s="36">
        <v>6</v>
      </c>
      <c r="B7" s="37"/>
      <c r="C7" s="38">
        <v>6</v>
      </c>
      <c r="D7" s="103"/>
      <c r="E7" s="38">
        <v>6</v>
      </c>
      <c r="F7" s="103"/>
      <c r="G7" s="38">
        <v>6</v>
      </c>
      <c r="H7" s="38" t="s">
        <v>44</v>
      </c>
      <c r="I7" s="51">
        <v>6</v>
      </c>
      <c r="J7" s="38" t="s">
        <v>44</v>
      </c>
      <c r="K7" s="53">
        <v>6</v>
      </c>
      <c r="L7" s="189"/>
      <c r="M7" s="63">
        <v>6</v>
      </c>
      <c r="N7" s="59"/>
      <c r="O7" s="51">
        <v>6</v>
      </c>
      <c r="P7" s="113"/>
      <c r="Q7" s="53">
        <v>6</v>
      </c>
      <c r="R7" s="59"/>
      <c r="S7" s="62">
        <v>6</v>
      </c>
      <c r="T7" s="49"/>
      <c r="U7" s="41">
        <v>6</v>
      </c>
      <c r="V7" s="111"/>
      <c r="W7" s="41">
        <v>6</v>
      </c>
      <c r="X7" s="47"/>
      <c r="Y7" s="43"/>
    </row>
    <row r="8" spans="1:25" ht="19.5" customHeight="1">
      <c r="A8" s="38">
        <v>7</v>
      </c>
      <c r="B8" s="37"/>
      <c r="C8" s="38">
        <v>7</v>
      </c>
      <c r="D8" s="103"/>
      <c r="E8" s="36">
        <v>7</v>
      </c>
      <c r="F8" s="103"/>
      <c r="G8" s="38">
        <v>7</v>
      </c>
      <c r="H8" s="55" t="s">
        <v>45</v>
      </c>
      <c r="I8" s="51">
        <v>7</v>
      </c>
      <c r="J8" s="38" t="s">
        <v>44</v>
      </c>
      <c r="K8" s="53">
        <v>7</v>
      </c>
      <c r="L8" s="190"/>
      <c r="M8" s="63">
        <v>7</v>
      </c>
      <c r="N8" s="38"/>
      <c r="O8" s="51">
        <v>7</v>
      </c>
      <c r="P8" s="41"/>
      <c r="Q8" s="63">
        <v>7</v>
      </c>
      <c r="R8" s="38"/>
      <c r="S8" s="52">
        <v>7</v>
      </c>
      <c r="T8" s="38"/>
      <c r="U8" s="41">
        <v>7</v>
      </c>
      <c r="V8" s="111"/>
      <c r="W8" s="53">
        <v>7</v>
      </c>
      <c r="X8" s="45"/>
      <c r="Y8" s="43"/>
    </row>
    <row r="9" spans="1:25" ht="19.5" customHeight="1">
      <c r="A9" s="38">
        <v>8</v>
      </c>
      <c r="B9" s="37"/>
      <c r="C9" s="38">
        <v>8</v>
      </c>
      <c r="D9" s="103"/>
      <c r="E9" s="36">
        <v>8</v>
      </c>
      <c r="F9" s="103"/>
      <c r="G9" s="38">
        <v>8</v>
      </c>
      <c r="H9" s="38" t="s">
        <v>44</v>
      </c>
      <c r="I9" s="51">
        <v>8</v>
      </c>
      <c r="J9" s="68"/>
      <c r="K9" s="63">
        <v>8</v>
      </c>
      <c r="L9" s="38" t="s">
        <v>44</v>
      </c>
      <c r="M9" s="63">
        <v>8</v>
      </c>
      <c r="N9" s="45"/>
      <c r="O9" s="53">
        <v>8</v>
      </c>
      <c r="P9" s="59"/>
      <c r="Q9" s="63">
        <v>8</v>
      </c>
      <c r="R9" s="59"/>
      <c r="S9" s="52">
        <v>8</v>
      </c>
      <c r="T9" s="38"/>
      <c r="U9" s="41">
        <v>8</v>
      </c>
      <c r="V9" s="111"/>
      <c r="W9" s="53">
        <v>8</v>
      </c>
      <c r="X9" s="49"/>
      <c r="Y9" s="43"/>
    </row>
    <row r="10" spans="1:25" ht="19.5" customHeight="1">
      <c r="A10" s="38">
        <v>9</v>
      </c>
      <c r="B10" s="37"/>
      <c r="C10" s="38">
        <v>9</v>
      </c>
      <c r="D10" s="103"/>
      <c r="E10" s="38">
        <v>9</v>
      </c>
      <c r="F10" s="103"/>
      <c r="G10" s="51">
        <v>9</v>
      </c>
      <c r="H10" s="38" t="s">
        <v>44</v>
      </c>
      <c r="I10" s="62">
        <v>9</v>
      </c>
      <c r="J10" s="106"/>
      <c r="K10" s="63">
        <v>9</v>
      </c>
      <c r="L10" s="55" t="s">
        <v>45</v>
      </c>
      <c r="M10" s="63">
        <v>9</v>
      </c>
      <c r="N10" s="3"/>
      <c r="O10" s="53">
        <v>9</v>
      </c>
      <c r="P10" s="115"/>
      <c r="Q10" s="63">
        <v>9</v>
      </c>
      <c r="R10" s="113"/>
      <c r="S10" s="52">
        <v>9</v>
      </c>
      <c r="T10" s="45"/>
      <c r="U10" s="53">
        <v>9</v>
      </c>
      <c r="V10" s="111"/>
      <c r="W10" s="41">
        <v>9</v>
      </c>
      <c r="X10" s="38"/>
      <c r="Y10" s="43"/>
    </row>
    <row r="11" spans="1:25" ht="19.5" customHeight="1">
      <c r="A11" s="38">
        <v>10</v>
      </c>
      <c r="B11" s="37"/>
      <c r="C11" s="36">
        <v>10</v>
      </c>
      <c r="D11" s="103"/>
      <c r="E11" s="38">
        <v>10</v>
      </c>
      <c r="F11" s="103"/>
      <c r="G11" s="51">
        <v>10</v>
      </c>
      <c r="H11" s="106"/>
      <c r="I11" s="62">
        <v>10</v>
      </c>
      <c r="J11" s="61"/>
      <c r="K11" s="63">
        <v>10</v>
      </c>
      <c r="L11" s="38" t="s">
        <v>44</v>
      </c>
      <c r="M11" s="63">
        <v>10</v>
      </c>
      <c r="N11" s="47"/>
      <c r="O11" s="51">
        <v>10</v>
      </c>
      <c r="P11" s="38"/>
      <c r="Q11" s="63">
        <v>10</v>
      </c>
      <c r="R11" s="41"/>
      <c r="S11" s="52">
        <v>10</v>
      </c>
      <c r="T11" s="3"/>
      <c r="U11" s="53">
        <v>10</v>
      </c>
      <c r="V11" s="111"/>
      <c r="W11" s="41">
        <v>10</v>
      </c>
      <c r="X11" s="38"/>
      <c r="Y11" s="43"/>
    </row>
    <row r="12" spans="1:25" ht="19.5" customHeight="1" thickBot="1">
      <c r="A12" s="38">
        <v>11</v>
      </c>
      <c r="B12" s="37"/>
      <c r="C12" s="36">
        <v>11</v>
      </c>
      <c r="D12" s="103"/>
      <c r="E12" s="38">
        <v>11</v>
      </c>
      <c r="F12" s="103"/>
      <c r="G12" s="53">
        <v>11</v>
      </c>
      <c r="H12" s="106"/>
      <c r="I12" s="63">
        <v>11</v>
      </c>
      <c r="J12" s="38" t="s">
        <v>44</v>
      </c>
      <c r="K12" s="63">
        <v>11</v>
      </c>
      <c r="L12" s="38" t="s">
        <v>44</v>
      </c>
      <c r="M12" s="53">
        <v>11</v>
      </c>
      <c r="N12" s="45"/>
      <c r="O12" s="51">
        <v>11</v>
      </c>
      <c r="P12" s="38"/>
      <c r="Q12" s="63">
        <v>11</v>
      </c>
      <c r="R12" s="59"/>
      <c r="S12" s="63">
        <v>11</v>
      </c>
      <c r="T12" s="47"/>
      <c r="U12" s="41">
        <v>11</v>
      </c>
      <c r="V12" s="111"/>
      <c r="W12" s="41">
        <v>11</v>
      </c>
      <c r="X12" s="45"/>
      <c r="Y12" s="43"/>
    </row>
    <row r="13" spans="1:25" ht="19.5" customHeight="1">
      <c r="A13" s="36">
        <v>12</v>
      </c>
      <c r="B13" s="37"/>
      <c r="C13" s="38">
        <v>12</v>
      </c>
      <c r="D13" s="103"/>
      <c r="E13" s="38">
        <v>12</v>
      </c>
      <c r="F13" s="103"/>
      <c r="G13" s="53">
        <v>12</v>
      </c>
      <c r="H13" s="106"/>
      <c r="I13" s="63">
        <v>12</v>
      </c>
      <c r="J13" s="55" t="s">
        <v>45</v>
      </c>
      <c r="K13" s="63">
        <v>12</v>
      </c>
      <c r="L13" s="194" t="s">
        <v>31</v>
      </c>
      <c r="M13" s="53">
        <v>12</v>
      </c>
      <c r="N13" s="49"/>
      <c r="O13" s="51">
        <v>12</v>
      </c>
      <c r="P13" s="72"/>
      <c r="Q13" s="53">
        <v>12</v>
      </c>
      <c r="R13" s="114"/>
      <c r="S13" s="36">
        <v>12</v>
      </c>
      <c r="U13" s="41">
        <v>12</v>
      </c>
      <c r="V13" s="111"/>
      <c r="W13" s="41">
        <v>12</v>
      </c>
      <c r="X13" s="3"/>
      <c r="Y13" s="43"/>
    </row>
    <row r="14" spans="1:25" ht="19.5" customHeight="1">
      <c r="A14" s="36">
        <v>13</v>
      </c>
      <c r="B14" s="37"/>
      <c r="C14" s="38">
        <v>13</v>
      </c>
      <c r="D14" s="103"/>
      <c r="E14" s="38">
        <v>13</v>
      </c>
      <c r="F14" s="103"/>
      <c r="G14" s="51">
        <v>13</v>
      </c>
      <c r="H14" s="38" t="s">
        <v>44</v>
      </c>
      <c r="I14" s="63">
        <v>13</v>
      </c>
      <c r="J14" s="38" t="s">
        <v>44</v>
      </c>
      <c r="K14" s="62">
        <v>13</v>
      </c>
      <c r="L14" s="195"/>
      <c r="M14" s="63">
        <v>13</v>
      </c>
      <c r="N14" s="38"/>
      <c r="O14" s="51">
        <v>13</v>
      </c>
      <c r="P14" s="3"/>
      <c r="Q14" s="53">
        <v>13</v>
      </c>
      <c r="R14" s="38"/>
      <c r="S14" s="62">
        <v>13</v>
      </c>
      <c r="T14" s="59"/>
      <c r="U14" s="41">
        <v>13</v>
      </c>
      <c r="V14" s="111"/>
      <c r="W14" s="41">
        <v>13</v>
      </c>
      <c r="X14" s="47"/>
      <c r="Y14" s="43"/>
    </row>
    <row r="15" spans="1:25" ht="19.5" customHeight="1" thickBot="1">
      <c r="A15" s="38">
        <v>14</v>
      </c>
      <c r="B15" s="37"/>
      <c r="C15" s="38">
        <v>14</v>
      </c>
      <c r="D15" s="103"/>
      <c r="E15" s="36">
        <v>14</v>
      </c>
      <c r="F15" s="103"/>
      <c r="G15" s="51">
        <v>14</v>
      </c>
      <c r="H15" s="55" t="s">
        <v>45</v>
      </c>
      <c r="I15" s="63">
        <v>14</v>
      </c>
      <c r="J15" s="38" t="s">
        <v>44</v>
      </c>
      <c r="K15" s="62">
        <v>14</v>
      </c>
      <c r="L15" s="196"/>
      <c r="M15" s="63">
        <v>14</v>
      </c>
      <c r="N15" s="38"/>
      <c r="O15" s="51">
        <v>14</v>
      </c>
      <c r="P15" s="47"/>
      <c r="Q15" s="63">
        <v>14</v>
      </c>
      <c r="R15" s="38"/>
      <c r="S15" s="52">
        <v>14</v>
      </c>
      <c r="T15" s="50"/>
      <c r="U15" s="41">
        <v>14</v>
      </c>
      <c r="V15" s="111"/>
      <c r="W15" s="53">
        <v>14</v>
      </c>
      <c r="X15" s="3"/>
      <c r="Y15" s="43"/>
    </row>
    <row r="16" spans="1:25" ht="19.5" customHeight="1">
      <c r="A16" s="38">
        <v>15</v>
      </c>
      <c r="B16" s="37"/>
      <c r="C16" s="38">
        <v>15</v>
      </c>
      <c r="D16" s="103"/>
      <c r="E16" s="36">
        <v>15</v>
      </c>
      <c r="F16" s="103"/>
      <c r="G16" s="38">
        <v>15</v>
      </c>
      <c r="H16" s="38" t="s">
        <v>44</v>
      </c>
      <c r="I16" s="51">
        <v>15</v>
      </c>
      <c r="J16" s="61"/>
      <c r="K16" s="63">
        <v>15</v>
      </c>
      <c r="L16" s="38" t="s">
        <v>44</v>
      </c>
      <c r="M16" s="63">
        <v>15</v>
      </c>
      <c r="N16" s="45"/>
      <c r="O16" s="53">
        <v>15</v>
      </c>
      <c r="P16" s="45"/>
      <c r="Q16" s="63">
        <v>15</v>
      </c>
      <c r="R16" s="59"/>
      <c r="S16" s="60">
        <v>15</v>
      </c>
      <c r="T16" s="38"/>
      <c r="U16" s="41">
        <v>15</v>
      </c>
      <c r="V16" s="111"/>
      <c r="W16" s="53">
        <v>15</v>
      </c>
      <c r="X16" s="59"/>
      <c r="Y16" s="43"/>
    </row>
    <row r="17" spans="1:25" ht="19.5" customHeight="1">
      <c r="A17" s="38">
        <v>16</v>
      </c>
      <c r="B17" s="37"/>
      <c r="C17" s="38">
        <v>16</v>
      </c>
      <c r="D17" s="103"/>
      <c r="E17" s="38">
        <v>16</v>
      </c>
      <c r="F17" s="103"/>
      <c r="G17" s="38">
        <v>16</v>
      </c>
      <c r="H17" s="38" t="s">
        <v>44</v>
      </c>
      <c r="I17" s="53">
        <v>16</v>
      </c>
      <c r="J17" s="61"/>
      <c r="K17" s="63">
        <v>16</v>
      </c>
      <c r="L17" s="55" t="s">
        <v>45</v>
      </c>
      <c r="M17" s="63">
        <v>16</v>
      </c>
      <c r="N17" s="3"/>
      <c r="O17" s="53">
        <v>16</v>
      </c>
      <c r="P17" s="65"/>
      <c r="Q17" s="63">
        <v>16</v>
      </c>
      <c r="R17" s="113"/>
      <c r="S17" s="52">
        <v>16</v>
      </c>
      <c r="T17" s="45"/>
      <c r="U17" s="53">
        <v>16</v>
      </c>
      <c r="V17" s="111"/>
      <c r="W17" s="41">
        <v>16</v>
      </c>
      <c r="X17" s="50"/>
      <c r="Y17" s="43"/>
    </row>
    <row r="18" spans="1:25" ht="19.5" customHeight="1">
      <c r="A18" s="38">
        <v>17</v>
      </c>
      <c r="B18" s="37"/>
      <c r="C18" s="36">
        <v>17</v>
      </c>
      <c r="D18" s="103"/>
      <c r="E18" s="38">
        <v>17</v>
      </c>
      <c r="F18" s="103"/>
      <c r="G18" s="38">
        <v>17</v>
      </c>
      <c r="H18" s="47"/>
      <c r="I18" s="53">
        <v>17</v>
      </c>
      <c r="J18" s="61"/>
      <c r="K18" s="63">
        <v>17</v>
      </c>
      <c r="L18" s="38" t="s">
        <v>44</v>
      </c>
      <c r="M18" s="63">
        <v>17</v>
      </c>
      <c r="N18" s="47"/>
      <c r="O18" s="51">
        <v>17</v>
      </c>
      <c r="P18" s="38"/>
      <c r="Q18" s="63">
        <v>17</v>
      </c>
      <c r="R18" s="41"/>
      <c r="S18" s="52">
        <v>17</v>
      </c>
      <c r="T18" s="3"/>
      <c r="U18" s="53">
        <v>17</v>
      </c>
      <c r="V18" s="111"/>
      <c r="W18" s="41">
        <v>17</v>
      </c>
      <c r="X18" s="38"/>
      <c r="Y18" s="43"/>
    </row>
    <row r="19" spans="1:25" ht="19.5" customHeight="1" thickBot="1">
      <c r="A19" s="38">
        <v>18</v>
      </c>
      <c r="B19" s="103"/>
      <c r="C19" s="36">
        <v>18</v>
      </c>
      <c r="D19" s="103"/>
      <c r="E19" s="38">
        <v>18</v>
      </c>
      <c r="F19" s="103"/>
      <c r="G19" s="36">
        <v>18</v>
      </c>
      <c r="H19" s="43"/>
      <c r="I19" s="51">
        <v>18</v>
      </c>
      <c r="J19" s="38" t="s">
        <v>44</v>
      </c>
      <c r="K19" s="63">
        <v>18</v>
      </c>
      <c r="L19" s="38" t="s">
        <v>44</v>
      </c>
      <c r="M19" s="53">
        <v>18</v>
      </c>
      <c r="N19" s="45"/>
      <c r="O19" s="51">
        <v>18</v>
      </c>
      <c r="P19" s="38"/>
      <c r="Q19" s="51">
        <v>18</v>
      </c>
      <c r="R19" s="38"/>
      <c r="S19" s="63">
        <v>18</v>
      </c>
      <c r="T19" s="68"/>
      <c r="U19" s="41">
        <v>18</v>
      </c>
      <c r="V19" s="111"/>
      <c r="W19" s="41">
        <v>18</v>
      </c>
      <c r="X19" s="45"/>
      <c r="Y19" s="43"/>
    </row>
    <row r="20" spans="1:25" ht="19.5" customHeight="1">
      <c r="A20" s="36">
        <v>19</v>
      </c>
      <c r="B20" s="104"/>
      <c r="C20" s="38">
        <v>19</v>
      </c>
      <c r="D20" s="103"/>
      <c r="E20" s="38">
        <v>19</v>
      </c>
      <c r="F20" s="103"/>
      <c r="G20" s="36">
        <v>19</v>
      </c>
      <c r="H20" s="49"/>
      <c r="I20" s="51">
        <v>19</v>
      </c>
      <c r="J20" s="55" t="s">
        <v>45</v>
      </c>
      <c r="K20" s="63">
        <v>19</v>
      </c>
      <c r="L20" s="191" t="s">
        <v>34</v>
      </c>
      <c r="M20" s="53">
        <v>19</v>
      </c>
      <c r="N20" s="49"/>
      <c r="O20" s="51">
        <v>19</v>
      </c>
      <c r="P20" s="115"/>
      <c r="Q20" s="53">
        <v>19</v>
      </c>
      <c r="R20" s="48"/>
      <c r="S20" s="62">
        <v>19</v>
      </c>
      <c r="T20" s="65"/>
      <c r="U20" s="92">
        <v>19</v>
      </c>
      <c r="V20" s="46"/>
      <c r="W20" s="41">
        <v>19</v>
      </c>
      <c r="X20" s="3"/>
      <c r="Y20" s="43"/>
    </row>
    <row r="21" spans="1:25" ht="19.5" customHeight="1">
      <c r="A21" s="36">
        <v>20</v>
      </c>
      <c r="B21" s="104"/>
      <c r="C21" s="38">
        <v>20</v>
      </c>
      <c r="D21" s="103"/>
      <c r="E21" s="40">
        <v>20</v>
      </c>
      <c r="F21" s="103"/>
      <c r="G21" s="38">
        <v>20</v>
      </c>
      <c r="H21" s="38" t="s">
        <v>44</v>
      </c>
      <c r="I21" s="51">
        <v>20</v>
      </c>
      <c r="J21" s="38" t="s">
        <v>44</v>
      </c>
      <c r="K21" s="53">
        <v>20</v>
      </c>
      <c r="L21" s="192"/>
      <c r="M21" s="63">
        <v>20</v>
      </c>
      <c r="N21" s="38"/>
      <c r="O21" s="51">
        <v>20</v>
      </c>
      <c r="P21" s="115"/>
      <c r="Q21" s="53">
        <v>20</v>
      </c>
      <c r="R21" s="59"/>
      <c r="S21" s="62">
        <v>20</v>
      </c>
      <c r="T21" s="65"/>
      <c r="U21" s="92">
        <v>20</v>
      </c>
      <c r="V21" s="46"/>
      <c r="W21" s="41">
        <v>20</v>
      </c>
      <c r="X21" s="47"/>
      <c r="Y21" s="43"/>
    </row>
    <row r="22" spans="1:25" ht="19.5" customHeight="1" thickBot="1">
      <c r="A22" s="38">
        <v>21</v>
      </c>
      <c r="B22" s="104"/>
      <c r="C22" s="38">
        <v>21</v>
      </c>
      <c r="D22" s="103"/>
      <c r="E22" s="36">
        <v>21</v>
      </c>
      <c r="F22" s="103"/>
      <c r="G22" s="38">
        <v>21</v>
      </c>
      <c r="H22" s="55" t="s">
        <v>45</v>
      </c>
      <c r="I22" s="51">
        <v>21</v>
      </c>
      <c r="J22" s="38" t="s">
        <v>44</v>
      </c>
      <c r="K22" s="53">
        <v>21</v>
      </c>
      <c r="L22" s="192"/>
      <c r="M22" s="63">
        <v>21</v>
      </c>
      <c r="N22" s="38"/>
      <c r="O22" s="51">
        <v>21</v>
      </c>
      <c r="P22" s="41"/>
      <c r="Q22" s="52">
        <v>21</v>
      </c>
      <c r="R22" s="64"/>
      <c r="S22" s="51">
        <v>21</v>
      </c>
      <c r="T22" s="65"/>
      <c r="U22" s="92">
        <v>21</v>
      </c>
      <c r="V22" s="46"/>
      <c r="W22" s="53">
        <v>21</v>
      </c>
      <c r="X22" s="48"/>
      <c r="Y22" s="43"/>
    </row>
    <row r="23" spans="1:25" ht="19.5" customHeight="1">
      <c r="A23" s="38">
        <v>22</v>
      </c>
      <c r="B23" s="104"/>
      <c r="C23" s="38">
        <v>22</v>
      </c>
      <c r="D23" s="103"/>
      <c r="E23" s="36">
        <v>22</v>
      </c>
      <c r="F23" s="103"/>
      <c r="G23" s="38">
        <v>22</v>
      </c>
      <c r="H23" s="38" t="s">
        <v>44</v>
      </c>
      <c r="I23" s="51">
        <v>22</v>
      </c>
      <c r="J23" s="194" t="s">
        <v>33</v>
      </c>
      <c r="K23" s="63">
        <v>22</v>
      </c>
      <c r="L23" s="192"/>
      <c r="M23" s="63">
        <v>22</v>
      </c>
      <c r="N23" s="45"/>
      <c r="O23" s="53">
        <v>22</v>
      </c>
      <c r="P23" s="59"/>
      <c r="Q23" s="52">
        <v>22</v>
      </c>
      <c r="R23" s="45"/>
      <c r="S23" s="51">
        <v>22</v>
      </c>
      <c r="T23" s="65"/>
      <c r="U23" s="63">
        <v>22</v>
      </c>
      <c r="V23" s="47"/>
      <c r="W23" s="53">
        <v>22</v>
      </c>
      <c r="X23" s="77"/>
      <c r="Y23" s="43"/>
    </row>
    <row r="24" spans="1:25" ht="19.5" customHeight="1">
      <c r="A24" s="38">
        <v>23</v>
      </c>
      <c r="B24" s="104"/>
      <c r="C24" s="38">
        <v>23</v>
      </c>
      <c r="D24" s="103"/>
      <c r="E24" s="38">
        <v>23</v>
      </c>
      <c r="F24" s="103"/>
      <c r="G24" s="51">
        <v>23</v>
      </c>
      <c r="H24" s="183" t="s">
        <v>42</v>
      </c>
      <c r="I24" s="75">
        <v>23</v>
      </c>
      <c r="J24" s="195"/>
      <c r="K24" s="63">
        <v>23</v>
      </c>
      <c r="L24" s="192"/>
      <c r="M24" s="63">
        <v>23</v>
      </c>
      <c r="N24" s="3"/>
      <c r="O24" s="53">
        <v>23</v>
      </c>
      <c r="P24" s="65"/>
      <c r="Q24" s="52">
        <v>23</v>
      </c>
      <c r="R24" s="3"/>
      <c r="S24" s="51">
        <v>23</v>
      </c>
      <c r="T24" s="65"/>
      <c r="U24" s="62">
        <v>23</v>
      </c>
      <c r="V24" s="46"/>
      <c r="W24" s="41">
        <v>23</v>
      </c>
      <c r="X24" s="46"/>
      <c r="Y24" s="43"/>
    </row>
    <row r="25" spans="1:25" ht="19.5" customHeight="1" thickBot="1">
      <c r="A25" s="38">
        <v>24</v>
      </c>
      <c r="B25" s="104"/>
      <c r="C25" s="36">
        <v>24</v>
      </c>
      <c r="D25" s="103"/>
      <c r="E25" s="38">
        <v>24</v>
      </c>
      <c r="F25" s="103"/>
      <c r="G25" s="51">
        <v>24</v>
      </c>
      <c r="H25" s="186"/>
      <c r="I25" s="110">
        <v>24</v>
      </c>
      <c r="J25" s="196"/>
      <c r="K25" s="63">
        <v>24</v>
      </c>
      <c r="L25" s="192"/>
      <c r="M25" s="62">
        <v>24</v>
      </c>
      <c r="N25" s="44"/>
      <c r="O25" s="38">
        <v>24</v>
      </c>
      <c r="P25" s="64"/>
      <c r="Q25" s="38">
        <v>24</v>
      </c>
      <c r="R25" s="47"/>
      <c r="S25" s="51">
        <v>24</v>
      </c>
      <c r="T25" s="65"/>
      <c r="U25" s="62">
        <v>24</v>
      </c>
      <c r="V25" s="46"/>
      <c r="W25" s="41">
        <v>24</v>
      </c>
      <c r="X25" s="38"/>
      <c r="Y25" s="43"/>
    </row>
    <row r="26" spans="1:25" ht="19.5" customHeight="1">
      <c r="A26" s="38">
        <v>25</v>
      </c>
      <c r="B26" s="104"/>
      <c r="C26" s="36">
        <v>25</v>
      </c>
      <c r="D26" s="103"/>
      <c r="E26" s="38">
        <v>25</v>
      </c>
      <c r="F26" s="103"/>
      <c r="G26" s="53">
        <v>25</v>
      </c>
      <c r="H26" s="186"/>
      <c r="I26" s="52">
        <v>25</v>
      </c>
      <c r="J26" s="38" t="s">
        <v>44</v>
      </c>
      <c r="K26" s="63">
        <v>25</v>
      </c>
      <c r="L26" s="192"/>
      <c r="M26" s="75">
        <v>25</v>
      </c>
      <c r="N26" s="36"/>
      <c r="O26" s="38">
        <v>25</v>
      </c>
      <c r="P26" s="38"/>
      <c r="Q26" s="38">
        <v>25</v>
      </c>
      <c r="R26" s="48"/>
      <c r="S26" s="51">
        <v>25</v>
      </c>
      <c r="T26" s="65"/>
      <c r="U26" s="41">
        <v>25</v>
      </c>
      <c r="V26" s="46"/>
      <c r="W26" s="41">
        <v>25</v>
      </c>
      <c r="X26" s="45"/>
      <c r="Y26" s="43"/>
    </row>
    <row r="27" spans="1:25" ht="19.5" customHeight="1">
      <c r="A27" s="36">
        <v>26</v>
      </c>
      <c r="B27" s="104"/>
      <c r="C27" s="38">
        <v>26</v>
      </c>
      <c r="D27" s="103"/>
      <c r="E27" s="38">
        <v>26</v>
      </c>
      <c r="F27" s="103"/>
      <c r="G27" s="53">
        <v>26</v>
      </c>
      <c r="H27" s="187"/>
      <c r="I27" s="63">
        <v>26</v>
      </c>
      <c r="J27" s="55" t="s">
        <v>45</v>
      </c>
      <c r="K27" s="63">
        <v>26</v>
      </c>
      <c r="L27" s="192"/>
      <c r="M27" s="75">
        <v>26</v>
      </c>
      <c r="N27" s="36"/>
      <c r="O27" s="38">
        <v>26</v>
      </c>
      <c r="P27" s="45"/>
      <c r="Q27" s="53">
        <v>26</v>
      </c>
      <c r="R27" s="74"/>
      <c r="S27" s="53">
        <v>26</v>
      </c>
      <c r="T27" s="65"/>
      <c r="U27" s="41">
        <v>26</v>
      </c>
      <c r="V27" s="47"/>
      <c r="W27" s="41">
        <v>26</v>
      </c>
      <c r="X27" s="3"/>
      <c r="Y27" s="43"/>
    </row>
    <row r="28" spans="1:25" ht="19.5" customHeight="1">
      <c r="A28" s="36">
        <v>27</v>
      </c>
      <c r="B28" s="104"/>
      <c r="C28" s="38">
        <v>27</v>
      </c>
      <c r="D28" s="103"/>
      <c r="E28" s="38">
        <v>27</v>
      </c>
      <c r="F28" s="103"/>
      <c r="G28" s="38">
        <v>27</v>
      </c>
      <c r="H28" s="38" t="s">
        <v>44</v>
      </c>
      <c r="I28" s="51">
        <v>27</v>
      </c>
      <c r="J28" s="38" t="s">
        <v>44</v>
      </c>
      <c r="K28" s="53">
        <v>27</v>
      </c>
      <c r="L28" s="192"/>
      <c r="M28" s="63">
        <v>27</v>
      </c>
      <c r="N28" s="38"/>
      <c r="O28" s="38">
        <v>27</v>
      </c>
      <c r="P28" s="3"/>
      <c r="Q28" s="53">
        <v>27</v>
      </c>
      <c r="R28" s="48"/>
      <c r="S28" s="53">
        <v>27</v>
      </c>
      <c r="T28" s="65"/>
      <c r="U28" s="41">
        <v>27</v>
      </c>
      <c r="V28" s="46"/>
      <c r="W28" s="41">
        <v>27</v>
      </c>
      <c r="X28" s="47"/>
      <c r="Y28" s="43"/>
    </row>
    <row r="29" spans="1:25" ht="19.5" customHeight="1" thickBot="1">
      <c r="A29" s="38">
        <v>28</v>
      </c>
      <c r="B29" s="104"/>
      <c r="C29" s="38">
        <v>28</v>
      </c>
      <c r="D29" s="103"/>
      <c r="E29" s="36">
        <v>28</v>
      </c>
      <c r="F29" s="105"/>
      <c r="G29" s="38">
        <v>28</v>
      </c>
      <c r="H29" s="55" t="s">
        <v>45</v>
      </c>
      <c r="I29" s="51">
        <v>28</v>
      </c>
      <c r="J29" s="38" t="s">
        <v>44</v>
      </c>
      <c r="K29" s="53">
        <v>28</v>
      </c>
      <c r="L29" s="193"/>
      <c r="M29" s="63">
        <v>28</v>
      </c>
      <c r="N29" s="105"/>
      <c r="O29" s="38">
        <v>28</v>
      </c>
      <c r="P29" s="47"/>
      <c r="Q29" s="38">
        <v>28</v>
      </c>
      <c r="R29" s="47"/>
      <c r="S29" s="38">
        <v>28</v>
      </c>
      <c r="T29" s="76"/>
      <c r="U29" s="41">
        <v>28</v>
      </c>
      <c r="V29" s="46"/>
      <c r="W29" s="53">
        <v>28</v>
      </c>
      <c r="X29" s="46"/>
      <c r="Y29" s="43"/>
    </row>
    <row r="30" spans="1:25" ht="19.5" customHeight="1">
      <c r="A30" s="38">
        <v>29</v>
      </c>
      <c r="B30" s="104"/>
      <c r="C30" s="38">
        <v>29</v>
      </c>
      <c r="D30" s="103"/>
      <c r="E30" s="36">
        <v>29</v>
      </c>
      <c r="F30" s="105"/>
      <c r="G30" s="38">
        <v>29</v>
      </c>
      <c r="H30" s="38" t="s">
        <v>44</v>
      </c>
      <c r="I30" s="51">
        <v>29</v>
      </c>
      <c r="J30" s="47"/>
      <c r="K30" s="63">
        <v>29</v>
      </c>
      <c r="L30" s="69"/>
      <c r="M30" s="63">
        <v>29</v>
      </c>
      <c r="N30" s="105"/>
      <c r="O30" s="53">
        <v>29</v>
      </c>
      <c r="P30" s="45"/>
      <c r="Q30" s="73"/>
      <c r="R30" s="73"/>
      <c r="S30" s="38">
        <v>29</v>
      </c>
      <c r="T30" s="38"/>
      <c r="U30" s="41">
        <v>29</v>
      </c>
      <c r="V30" s="47"/>
      <c r="W30" s="53">
        <v>29</v>
      </c>
      <c r="X30" s="46"/>
      <c r="Y30" s="43"/>
    </row>
    <row r="31" spans="1:25" ht="19.5" customHeight="1">
      <c r="A31" s="38">
        <v>30</v>
      </c>
      <c r="B31" s="104"/>
      <c r="C31" s="38">
        <v>30</v>
      </c>
      <c r="D31" s="103"/>
      <c r="E31" s="38">
        <v>30</v>
      </c>
      <c r="F31" s="105"/>
      <c r="G31" s="38">
        <v>30</v>
      </c>
      <c r="H31" s="38" t="s">
        <v>44</v>
      </c>
      <c r="I31" s="36">
        <v>30</v>
      </c>
      <c r="J31" s="107"/>
      <c r="K31" s="52">
        <v>30</v>
      </c>
      <c r="L31" s="38"/>
      <c r="M31" s="51">
        <v>30</v>
      </c>
      <c r="N31" s="105"/>
      <c r="O31" s="53">
        <v>30</v>
      </c>
      <c r="P31" s="49"/>
      <c r="Q31" s="56"/>
      <c r="R31" s="56"/>
      <c r="S31" s="38">
        <v>30</v>
      </c>
      <c r="T31" s="48"/>
      <c r="U31" s="53">
        <v>30</v>
      </c>
      <c r="V31" s="46"/>
      <c r="W31" s="41">
        <v>30</v>
      </c>
      <c r="X31" s="105"/>
      <c r="Y31" s="43"/>
    </row>
    <row r="32" spans="1:25" ht="19.5" customHeight="1">
      <c r="A32" s="43"/>
      <c r="B32" s="43"/>
      <c r="C32" s="36">
        <v>31</v>
      </c>
      <c r="D32" s="103"/>
      <c r="E32" s="38">
        <v>31</v>
      </c>
      <c r="F32" s="105"/>
      <c r="G32" s="56"/>
      <c r="H32" s="56"/>
      <c r="I32" s="36">
        <v>31</v>
      </c>
      <c r="J32" s="108"/>
      <c r="K32" s="56"/>
      <c r="L32" s="56"/>
      <c r="M32" s="51">
        <v>31</v>
      </c>
      <c r="N32" s="38"/>
      <c r="O32" s="38">
        <v>31</v>
      </c>
      <c r="P32" s="70"/>
      <c r="Q32" s="43"/>
      <c r="R32" s="43"/>
      <c r="S32" s="38">
        <v>31</v>
      </c>
      <c r="T32" s="46"/>
      <c r="U32" s="43"/>
      <c r="V32" s="43"/>
      <c r="W32" s="41">
        <v>31</v>
      </c>
      <c r="X32" s="105"/>
      <c r="Y32" s="43"/>
    </row>
    <row r="33" spans="3:24" ht="12.75">
      <c r="C33"/>
      <c r="E33"/>
      <c r="X33" s="24"/>
    </row>
    <row r="34" spans="3:4" ht="12.75">
      <c r="C34" s="18"/>
      <c r="D34" s="19"/>
    </row>
    <row r="36" ht="12.75" hidden="1">
      <c r="D36" s="17"/>
    </row>
    <row r="37" ht="12.75" hidden="1"/>
    <row r="38" ht="12.75" hidden="1">
      <c r="D38" s="17"/>
    </row>
    <row r="39" ht="12.75" hidden="1"/>
    <row r="40" ht="12.75" hidden="1"/>
    <row r="41" ht="12.75" hidden="1"/>
    <row r="42" ht="12.75" hidden="1"/>
    <row r="43" ht="12.75" hidden="1"/>
    <row r="44" spans="4:24" ht="12.75">
      <c r="D44" s="24"/>
      <c r="E44" s="25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26"/>
      <c r="V44" s="19"/>
      <c r="W44" s="26"/>
      <c r="X44" s="19"/>
    </row>
    <row r="45" spans="6:24" ht="12.75"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26"/>
      <c r="V45" s="19"/>
      <c r="W45" s="26"/>
      <c r="X45" s="19"/>
    </row>
    <row r="46" spans="3:23" ht="12.75">
      <c r="C46"/>
      <c r="E46"/>
      <c r="U46"/>
      <c r="W46"/>
    </row>
    <row r="47" spans="3:23" ht="15" customHeight="1">
      <c r="C47"/>
      <c r="E47"/>
      <c r="U47"/>
      <c r="W47"/>
    </row>
    <row r="48" spans="3:23" ht="12.75">
      <c r="C48"/>
      <c r="E48"/>
      <c r="U48"/>
      <c r="W48"/>
    </row>
    <row r="49" spans="3:23" ht="15.75" customHeight="1">
      <c r="C49"/>
      <c r="E49"/>
      <c r="U49"/>
      <c r="W49"/>
    </row>
    <row r="50" spans="3:23" ht="12.75">
      <c r="C50"/>
      <c r="E50"/>
      <c r="U50"/>
      <c r="W50"/>
    </row>
    <row r="51" spans="3:23" ht="12.75">
      <c r="C51"/>
      <c r="E51"/>
      <c r="U51"/>
      <c r="W51"/>
    </row>
    <row r="52" spans="3:23" ht="12.75">
      <c r="C52"/>
      <c r="E52"/>
      <c r="U52"/>
      <c r="W52"/>
    </row>
    <row r="53" spans="3:23" ht="12.75">
      <c r="C53"/>
      <c r="E53"/>
      <c r="U53"/>
      <c r="W53"/>
    </row>
    <row r="54" spans="3:23" ht="15" customHeight="1">
      <c r="C54"/>
      <c r="E54"/>
      <c r="U54"/>
      <c r="W54"/>
    </row>
    <row r="55" spans="3:23" ht="12.75">
      <c r="C55"/>
      <c r="E55"/>
      <c r="U55"/>
      <c r="W55"/>
    </row>
    <row r="56" spans="3:23" ht="12.75">
      <c r="C56"/>
      <c r="E56"/>
      <c r="U56"/>
      <c r="W56"/>
    </row>
    <row r="57" spans="3:23" ht="12.75">
      <c r="C57"/>
      <c r="E57"/>
      <c r="U57"/>
      <c r="W57"/>
    </row>
    <row r="64" ht="15" customHeight="1"/>
    <row r="67" ht="15" customHeight="1"/>
    <row r="71" ht="15" customHeight="1"/>
  </sheetData>
  <sheetProtection/>
  <mergeCells count="18">
    <mergeCell ref="H4:H6"/>
    <mergeCell ref="H24:H27"/>
    <mergeCell ref="L5:L8"/>
    <mergeCell ref="L20:L29"/>
    <mergeCell ref="J23:J25"/>
    <mergeCell ref="L13:L15"/>
    <mergeCell ref="M1:N1"/>
    <mergeCell ref="O1:P1"/>
    <mergeCell ref="Q1:R1"/>
    <mergeCell ref="S1:T1"/>
    <mergeCell ref="U1:V1"/>
    <mergeCell ref="W1:X1"/>
    <mergeCell ref="A1:B1"/>
    <mergeCell ref="C1:D1"/>
    <mergeCell ref="E1:F1"/>
    <mergeCell ref="G1:H1"/>
    <mergeCell ref="I1:J1"/>
    <mergeCell ref="K1:L1"/>
  </mergeCells>
  <printOptions/>
  <pageMargins left="0.1968503937007874" right="0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30.421875" style="0" bestFit="1" customWidth="1"/>
    <col min="2" max="2" width="14.421875" style="0" customWidth="1"/>
    <col min="3" max="3" width="13.140625" style="1" bestFit="1" customWidth="1"/>
    <col min="4" max="4" width="12.57421875" style="1" bestFit="1" customWidth="1"/>
    <col min="5" max="5" width="41.421875" style="0" bestFit="1" customWidth="1"/>
    <col min="6" max="6" width="13.7109375" style="1" bestFit="1" customWidth="1"/>
    <col min="7" max="7" width="10.8515625" style="1" hidden="1" customWidth="1"/>
  </cols>
  <sheetData>
    <row r="1" spans="1:7" ht="15">
      <c r="A1" s="148" t="s">
        <v>17</v>
      </c>
      <c r="B1" s="197"/>
      <c r="C1" s="197"/>
      <c r="D1" s="197"/>
      <c r="E1" s="198" t="s">
        <v>18</v>
      </c>
      <c r="F1" s="198"/>
      <c r="G1" s="5" t="s">
        <v>19</v>
      </c>
    </row>
    <row r="2" spans="1:7" ht="12.75">
      <c r="A2" s="79" t="s">
        <v>14</v>
      </c>
      <c r="B2" s="79" t="s">
        <v>20</v>
      </c>
      <c r="C2" s="80" t="s">
        <v>15</v>
      </c>
      <c r="D2" s="80" t="s">
        <v>16</v>
      </c>
      <c r="E2" s="79" t="s">
        <v>20</v>
      </c>
      <c r="F2" s="80" t="s">
        <v>21</v>
      </c>
      <c r="G2" s="2"/>
    </row>
    <row r="3" spans="1:7" ht="12.75">
      <c r="A3" s="81" t="s">
        <v>35</v>
      </c>
      <c r="B3" s="31" t="s">
        <v>68</v>
      </c>
      <c r="C3" s="83">
        <f>17500*12*4+43000*12</f>
        <v>1356000</v>
      </c>
      <c r="D3" s="7"/>
      <c r="E3" s="32" t="s">
        <v>70</v>
      </c>
      <c r="F3" s="82">
        <v>202000</v>
      </c>
      <c r="G3" s="4"/>
    </row>
    <row r="4" spans="1:7" ht="12.75">
      <c r="A4" s="81"/>
      <c r="B4" s="31"/>
      <c r="C4" s="83"/>
      <c r="D4" s="7"/>
      <c r="E4" s="32" t="s">
        <v>66</v>
      </c>
      <c r="F4" s="82">
        <v>194000</v>
      </c>
      <c r="G4" s="4"/>
    </row>
    <row r="5" spans="1:7" ht="12.75">
      <c r="A5" s="81"/>
      <c r="B5" s="31"/>
      <c r="C5" s="83"/>
      <c r="D5" s="7"/>
      <c r="E5" s="119" t="s">
        <v>69</v>
      </c>
      <c r="F5" s="121">
        <v>960000</v>
      </c>
      <c r="G5" s="4"/>
    </row>
    <row r="6" spans="1:7" ht="12.75">
      <c r="A6" s="81" t="s">
        <v>36</v>
      </c>
      <c r="B6" s="95"/>
      <c r="C6" s="96"/>
      <c r="D6" s="93"/>
      <c r="E6" s="94"/>
      <c r="F6" s="97"/>
      <c r="G6" s="4"/>
    </row>
    <row r="7" spans="1:7" ht="12.75">
      <c r="A7" s="81" t="s">
        <v>41</v>
      </c>
      <c r="B7" s="85" t="s">
        <v>47</v>
      </c>
      <c r="C7" s="84">
        <f>800*360</f>
        <v>288000</v>
      </c>
      <c r="D7" s="7"/>
      <c r="E7" s="32" t="s">
        <v>71</v>
      </c>
      <c r="F7" s="84">
        <f>C7</f>
        <v>288000</v>
      </c>
      <c r="G7" s="4"/>
    </row>
    <row r="8" spans="1:7" ht="12.75">
      <c r="A8" s="81"/>
      <c r="B8" s="85" t="s">
        <v>56</v>
      </c>
      <c r="C8" s="84">
        <f>300*360</f>
        <v>108000</v>
      </c>
      <c r="D8" s="7"/>
      <c r="E8" s="32" t="s">
        <v>71</v>
      </c>
      <c r="F8" s="84">
        <f>300*360</f>
        <v>108000</v>
      </c>
      <c r="G8" s="4"/>
    </row>
    <row r="9" spans="1:7" ht="12.75">
      <c r="A9" s="81"/>
      <c r="B9" s="85" t="s">
        <v>55</v>
      </c>
      <c r="C9" s="84">
        <f>480*360+65*360</f>
        <v>196200</v>
      </c>
      <c r="D9" s="7"/>
      <c r="E9" s="32" t="s">
        <v>71</v>
      </c>
      <c r="F9" s="84">
        <f>480*360+65*360</f>
        <v>196200</v>
      </c>
      <c r="G9" s="4"/>
    </row>
    <row r="10" spans="1:7" ht="12.75">
      <c r="A10" s="81"/>
      <c r="B10" s="85" t="s">
        <v>75</v>
      </c>
      <c r="C10" s="84">
        <f>10000*5*3</f>
        <v>150000</v>
      </c>
      <c r="D10" s="7"/>
      <c r="E10" s="32" t="s">
        <v>66</v>
      </c>
      <c r="F10" s="84">
        <f>10000*5*3</f>
        <v>150000</v>
      </c>
      <c r="G10" s="4"/>
    </row>
    <row r="11" spans="1:7" ht="12.75">
      <c r="A11" s="81" t="s">
        <v>53</v>
      </c>
      <c r="B11" s="85" t="s">
        <v>46</v>
      </c>
      <c r="C11" s="84">
        <v>367600</v>
      </c>
      <c r="D11" s="7"/>
      <c r="E11" s="32" t="s">
        <v>66</v>
      </c>
      <c r="F11" s="84">
        <f>C11</f>
        <v>367600</v>
      </c>
      <c r="G11" s="4"/>
    </row>
    <row r="12" spans="1:7" ht="12.75">
      <c r="A12" s="81"/>
      <c r="B12" s="85" t="s">
        <v>55</v>
      </c>
      <c r="C12" s="84">
        <f>500*360</f>
        <v>180000</v>
      </c>
      <c r="D12" s="7"/>
      <c r="E12" s="32" t="s">
        <v>71</v>
      </c>
      <c r="F12" s="84">
        <f>500*360</f>
        <v>180000</v>
      </c>
      <c r="G12" s="4"/>
    </row>
    <row r="13" spans="1:7" ht="12.75">
      <c r="A13" s="81"/>
      <c r="B13" s="85" t="s">
        <v>47</v>
      </c>
      <c r="C13" s="84">
        <f>410*360</f>
        <v>147600</v>
      </c>
      <c r="D13" s="7"/>
      <c r="E13" s="32" t="s">
        <v>66</v>
      </c>
      <c r="F13" s="23">
        <f>C13</f>
        <v>147600</v>
      </c>
      <c r="G13" s="4"/>
    </row>
    <row r="14" spans="1:7" ht="12.75">
      <c r="A14" s="81"/>
      <c r="B14" s="85" t="s">
        <v>75</v>
      </c>
      <c r="C14" s="84">
        <f>10000*5*3</f>
        <v>150000</v>
      </c>
      <c r="D14" s="7"/>
      <c r="E14" s="32" t="s">
        <v>66</v>
      </c>
      <c r="F14" s="84">
        <f>10000*5*3</f>
        <v>150000</v>
      </c>
      <c r="G14" s="4"/>
    </row>
    <row r="15" spans="1:7" ht="12.75">
      <c r="A15" s="81" t="s">
        <v>54</v>
      </c>
      <c r="B15" s="85" t="s">
        <v>55</v>
      </c>
      <c r="C15" s="84">
        <f>800*360</f>
        <v>288000</v>
      </c>
      <c r="D15" s="7"/>
      <c r="E15" s="32" t="s">
        <v>66</v>
      </c>
      <c r="F15" s="23">
        <f>C15</f>
        <v>288000</v>
      </c>
      <c r="G15" s="4"/>
    </row>
    <row r="16" spans="1:7" ht="12.75">
      <c r="A16" s="81"/>
      <c r="B16" s="85" t="s">
        <v>47</v>
      </c>
      <c r="C16" s="84">
        <f>560*360</f>
        <v>201600</v>
      </c>
      <c r="D16" s="7"/>
      <c r="E16" s="32" t="s">
        <v>71</v>
      </c>
      <c r="F16" s="84">
        <f>560*360</f>
        <v>201600</v>
      </c>
      <c r="G16" s="4"/>
    </row>
    <row r="17" spans="1:7" ht="12.75">
      <c r="A17" s="81"/>
      <c r="B17" s="85" t="s">
        <v>56</v>
      </c>
      <c r="C17" s="84">
        <f>150*360</f>
        <v>54000</v>
      </c>
      <c r="D17" s="7"/>
      <c r="E17" s="32" t="s">
        <v>66</v>
      </c>
      <c r="F17" s="23">
        <f>C17</f>
        <v>54000</v>
      </c>
      <c r="G17" s="4"/>
    </row>
    <row r="18" spans="1:7" ht="12.75">
      <c r="A18" s="81"/>
      <c r="B18" s="85" t="s">
        <v>75</v>
      </c>
      <c r="C18" s="84">
        <f>10000*5*3</f>
        <v>150000</v>
      </c>
      <c r="D18" s="7"/>
      <c r="E18" s="32" t="s">
        <v>66</v>
      </c>
      <c r="F18" s="84">
        <f>10000*5*3</f>
        <v>150000</v>
      </c>
      <c r="G18" s="4"/>
    </row>
    <row r="19" spans="1:7" ht="12.75">
      <c r="A19" s="81" t="s">
        <v>67</v>
      </c>
      <c r="B19" s="85" t="s">
        <v>55</v>
      </c>
      <c r="C19" s="84">
        <v>100000</v>
      </c>
      <c r="D19" s="7"/>
      <c r="E19" s="119" t="s">
        <v>69</v>
      </c>
      <c r="F19" s="121">
        <f>C19</f>
        <v>100000</v>
      </c>
      <c r="G19" s="4"/>
    </row>
    <row r="20" spans="1:7" ht="12.75">
      <c r="A20" s="81" t="s">
        <v>40</v>
      </c>
      <c r="B20" s="85"/>
      <c r="C20" s="84"/>
      <c r="D20" s="7"/>
      <c r="E20" s="100"/>
      <c r="F20" s="97"/>
      <c r="G20" s="4"/>
    </row>
    <row r="21" spans="1:7" ht="12.75">
      <c r="A21" s="81"/>
      <c r="B21" s="85" t="s">
        <v>46</v>
      </c>
      <c r="C21" s="84">
        <v>150000</v>
      </c>
      <c r="D21" s="7"/>
      <c r="E21" s="119" t="s">
        <v>69</v>
      </c>
      <c r="F21" s="121">
        <f>C21</f>
        <v>150000</v>
      </c>
      <c r="G21" s="4"/>
    </row>
    <row r="22" spans="1:7" ht="12.75">
      <c r="A22" s="81"/>
      <c r="B22" s="85" t="s">
        <v>47</v>
      </c>
      <c r="C22" s="84">
        <f>20000*5*10</f>
        <v>1000000</v>
      </c>
      <c r="D22" s="7"/>
      <c r="E22" s="119" t="s">
        <v>69</v>
      </c>
      <c r="F22" s="121">
        <f>C22</f>
        <v>1000000</v>
      </c>
      <c r="G22" s="4"/>
    </row>
    <row r="23" spans="1:7" ht="12.75">
      <c r="A23" s="81"/>
      <c r="B23" s="85" t="s">
        <v>75</v>
      </c>
      <c r="C23" s="84">
        <f>5*20000*10</f>
        <v>1000000</v>
      </c>
      <c r="D23" s="7"/>
      <c r="E23" s="32" t="s">
        <v>66</v>
      </c>
      <c r="F23" s="84">
        <f>5*20000*10</f>
        <v>1000000</v>
      </c>
      <c r="G23" s="4"/>
    </row>
    <row r="24" spans="1:7" ht="12.75">
      <c r="A24" s="81"/>
      <c r="B24" s="85" t="s">
        <v>48</v>
      </c>
      <c r="C24" s="84">
        <v>100000</v>
      </c>
      <c r="D24" s="7"/>
      <c r="E24" s="119" t="s">
        <v>69</v>
      </c>
      <c r="F24" s="121">
        <f>C24</f>
        <v>100000</v>
      </c>
      <c r="G24" s="4"/>
    </row>
    <row r="25" spans="1:7" ht="12.75">
      <c r="A25" s="81"/>
      <c r="B25" s="85" t="s">
        <v>49</v>
      </c>
      <c r="C25" s="84">
        <f>1500*34</f>
        <v>51000</v>
      </c>
      <c r="D25" s="7"/>
      <c r="E25" s="32" t="s">
        <v>66</v>
      </c>
      <c r="F25" s="121">
        <f>1500*34</f>
        <v>51000</v>
      </c>
      <c r="G25" s="4"/>
    </row>
    <row r="26" spans="1:7" ht="12.75">
      <c r="A26" s="85"/>
      <c r="B26" s="85"/>
      <c r="C26" s="84"/>
      <c r="D26" s="7"/>
      <c r="E26" s="32"/>
      <c r="F26" s="97"/>
      <c r="G26" s="4"/>
    </row>
    <row r="27" spans="1:7" ht="12.75">
      <c r="A27" s="81" t="s">
        <v>37</v>
      </c>
      <c r="B27" s="85"/>
      <c r="C27" s="84"/>
      <c r="D27" s="7"/>
      <c r="E27" s="100"/>
      <c r="F27" s="97"/>
      <c r="G27" s="4"/>
    </row>
    <row r="28" spans="1:7" ht="12.75">
      <c r="A28" s="85"/>
      <c r="B28" s="85" t="s">
        <v>50</v>
      </c>
      <c r="C28" s="84">
        <f>(5*2*15000+5*4*5000)</f>
        <v>250000</v>
      </c>
      <c r="D28" s="7"/>
      <c r="E28" s="119" t="s">
        <v>69</v>
      </c>
      <c r="F28" s="122">
        <f>C28</f>
        <v>250000</v>
      </c>
      <c r="G28" s="4"/>
    </row>
    <row r="29" spans="1:7" ht="12.75">
      <c r="A29" s="116"/>
      <c r="B29" s="116" t="s">
        <v>52</v>
      </c>
      <c r="C29" s="117">
        <f>50*400*3</f>
        <v>60000</v>
      </c>
      <c r="D29" s="29"/>
      <c r="E29" s="119" t="s">
        <v>69</v>
      </c>
      <c r="F29" s="123">
        <f>C29</f>
        <v>60000</v>
      </c>
      <c r="G29" s="118"/>
    </row>
    <row r="30" spans="1:7" ht="13.5" thickBot="1">
      <c r="A30" s="86"/>
      <c r="B30" s="86" t="s">
        <v>51</v>
      </c>
      <c r="C30" s="87">
        <f>130*400*6+100*400</f>
        <v>352000</v>
      </c>
      <c r="D30" s="27"/>
      <c r="E30" s="120" t="s">
        <v>69</v>
      </c>
      <c r="F30" s="124">
        <f>C30</f>
        <v>352000</v>
      </c>
      <c r="G30" s="28"/>
    </row>
    <row r="31" spans="1:7" ht="12.75">
      <c r="A31" s="101"/>
      <c r="B31" s="101"/>
      <c r="C31" s="88"/>
      <c r="D31" s="29"/>
      <c r="E31" s="33"/>
      <c r="F31" s="102"/>
      <c r="G31" s="30"/>
    </row>
    <row r="32" spans="1:7" ht="12.75">
      <c r="A32" s="85"/>
      <c r="B32" s="85"/>
      <c r="C32" s="89"/>
      <c r="D32" s="7"/>
      <c r="E32" s="205" t="s">
        <v>74</v>
      </c>
      <c r="F32" s="23">
        <f>F7+F8+F9+F12+F16</f>
        <v>973800</v>
      </c>
      <c r="G32" s="16"/>
    </row>
    <row r="33" spans="1:7" ht="12.75">
      <c r="A33" s="85"/>
      <c r="B33" s="85"/>
      <c r="C33" s="84"/>
      <c r="D33" s="7"/>
      <c r="E33" s="21" t="s">
        <v>72</v>
      </c>
      <c r="F33" s="23">
        <f>F4+F23+F25+F10+F18+F14+F17+F11+F13+F15</f>
        <v>2552200</v>
      </c>
      <c r="G33" s="16"/>
    </row>
    <row r="34" spans="1:7" ht="12.75">
      <c r="A34" s="85"/>
      <c r="B34" s="85"/>
      <c r="C34" s="84"/>
      <c r="D34" s="7"/>
      <c r="E34" s="21" t="s">
        <v>70</v>
      </c>
      <c r="F34" s="23">
        <f>F3</f>
        <v>202000</v>
      </c>
      <c r="G34" s="16"/>
    </row>
    <row r="35" spans="1:7" ht="12.75">
      <c r="A35" s="85"/>
      <c r="B35" s="85"/>
      <c r="C35" s="84"/>
      <c r="D35" s="7"/>
      <c r="E35" s="125" t="s">
        <v>73</v>
      </c>
      <c r="F35" s="122">
        <f>F5+F19+F21+F22+F24+F28+F29+F30</f>
        <v>2972000</v>
      </c>
      <c r="G35" s="16"/>
    </row>
    <row r="36" spans="1:7" ht="12.75">
      <c r="A36" s="90" t="s">
        <v>27</v>
      </c>
      <c r="B36" s="85"/>
      <c r="C36" s="91">
        <f>SUM(C3:C35)</f>
        <v>6700000</v>
      </c>
      <c r="D36" s="7">
        <f>SUM(D6:D35)</f>
        <v>0</v>
      </c>
      <c r="E36" s="21" t="s">
        <v>28</v>
      </c>
      <c r="F36" s="15">
        <f>SUM(F32:F35)</f>
        <v>6700000</v>
      </c>
      <c r="G36" s="22"/>
    </row>
    <row r="37" spans="1:6" ht="12.75">
      <c r="A37" s="98"/>
      <c r="B37" s="98"/>
      <c r="C37" s="99"/>
      <c r="D37" s="99"/>
      <c r="E37" s="98"/>
      <c r="F37" s="99"/>
    </row>
    <row r="38" spans="1:6" ht="12.75">
      <c r="A38" s="98"/>
      <c r="B38" s="98"/>
      <c r="C38" s="99"/>
      <c r="D38" s="99"/>
      <c r="E38" s="98"/>
      <c r="F38" s="99"/>
    </row>
  </sheetData>
  <sheetProtection/>
  <mergeCells count="2">
    <mergeCell ref="A1:D1"/>
    <mergeCell ref="E1:F1"/>
  </mergeCells>
  <printOptions horizontalCentered="1" verticalCentered="1"/>
  <pageMargins left="0.03937007874015748" right="0.03937007874015748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Bútor Design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Belleli Lajos</dc:creator>
  <cp:keywords/>
  <dc:description/>
  <cp:lastModifiedBy>kiss.balint</cp:lastModifiedBy>
  <cp:lastPrinted>2021-08-30T11:43:20Z</cp:lastPrinted>
  <dcterms:created xsi:type="dcterms:W3CDTF">2010-07-13T19:36:44Z</dcterms:created>
  <dcterms:modified xsi:type="dcterms:W3CDTF">2021-09-03T09:44:34Z</dcterms:modified>
  <cp:category/>
  <cp:version/>
  <cp:contentType/>
  <cp:contentStatus/>
</cp:coreProperties>
</file>