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ancsa Dorottya\Desktop\"/>
    </mc:Choice>
  </mc:AlternateContent>
  <bookViews>
    <workbookView xWindow="0" yWindow="0" windowWidth="19200" windowHeight="6470"/>
  </bookViews>
  <sheets>
    <sheet name="költségterv" sheetId="1" r:id="rId1"/>
    <sheet name="januári költségek" sheetId="3" r:id="rId2"/>
    <sheet name="februári költségek" sheetId="4" r:id="rId3"/>
    <sheet name="márciusi költségek" sheetId="2" r:id="rId4"/>
    <sheet name="áprilisi költségek" sheetId="5" r:id="rId5"/>
    <sheet name="májusi költségek" sheetId="6" r:id="rId6"/>
    <sheet name="júniusi költségek" sheetId="7" r:id="rId7"/>
    <sheet name="júliusi költségek" sheetId="8" r:id="rId8"/>
    <sheet name="augusztusi költségek" sheetId="9" r:id="rId9"/>
    <sheet name="szeptemberi költségek" sheetId="10" r:id="rId10"/>
    <sheet name="októberi költségek" sheetId="11" r:id="rId11"/>
    <sheet name="novemberi költségek" sheetId="12" r:id="rId12"/>
    <sheet name="decemberi költségek" sheetId="13" r:id="rId13"/>
    <sheet name="összesítő" sheetId="14" r:id="rId14"/>
  </sheets>
  <calcPr calcId="162913"/>
</workbook>
</file>

<file path=xl/calcChain.xml><?xml version="1.0" encoding="utf-8"?>
<calcChain xmlns="http://schemas.openxmlformats.org/spreadsheetml/2006/main">
  <c r="B4" i="9" l="1"/>
  <c r="B4" i="8"/>
  <c r="B4" i="7"/>
  <c r="B6" i="4"/>
  <c r="B6" i="2"/>
  <c r="B5" i="6"/>
  <c r="B5" i="5"/>
  <c r="B13" i="14" l="1"/>
  <c r="B5" i="13"/>
  <c r="B7" i="13" s="1"/>
  <c r="C19" i="11"/>
  <c r="C18" i="11"/>
  <c r="C17" i="11"/>
  <c r="C15" i="11"/>
  <c r="B12" i="11"/>
  <c r="B5" i="12"/>
  <c r="B7" i="12" s="1"/>
  <c r="B5" i="11"/>
  <c r="B7" i="11" s="1"/>
  <c r="B6" i="10"/>
  <c r="B8" i="10"/>
  <c r="B15" i="2"/>
  <c r="B6" i="9"/>
  <c r="B6" i="8"/>
  <c r="B6" i="7"/>
  <c r="B5" i="3"/>
  <c r="B7" i="6" l="1"/>
  <c r="B7" i="5"/>
  <c r="B8" i="4"/>
  <c r="B8" i="2"/>
  <c r="B7" i="3"/>
  <c r="J20" i="1" l="1"/>
  <c r="K82" i="1" l="1"/>
  <c r="K77" i="1"/>
  <c r="J77" i="1"/>
  <c r="J73" i="1"/>
  <c r="K73" i="1"/>
  <c r="K70" i="1"/>
  <c r="J70" i="1"/>
  <c r="J82" i="1" s="1"/>
  <c r="K63" i="1"/>
  <c r="J63" i="1"/>
  <c r="K58" i="1"/>
  <c r="K51" i="1"/>
  <c r="K47" i="1"/>
  <c r="K43" i="1"/>
  <c r="K39" i="1"/>
  <c r="K35" i="1"/>
  <c r="K31" i="1"/>
  <c r="K25" i="1"/>
  <c r="K20" i="1"/>
  <c r="J58" i="1"/>
  <c r="J51" i="1"/>
  <c r="J47" i="1"/>
  <c r="J43" i="1"/>
  <c r="J39" i="1"/>
  <c r="J35" i="1"/>
  <c r="J31" i="1"/>
  <c r="K29" i="1" l="1"/>
  <c r="K68" i="1" s="1"/>
  <c r="K87" i="1" s="1"/>
  <c r="J29" i="1"/>
  <c r="J68" i="1" s="1"/>
  <c r="J87" i="1" s="1"/>
</calcChain>
</file>

<file path=xl/sharedStrings.xml><?xml version="1.0" encoding="utf-8"?>
<sst xmlns="http://schemas.openxmlformats.org/spreadsheetml/2006/main" count="251" uniqueCount="141">
  <si>
    <t>Költségterv az igényelt támogatás és a támogató által előírt saját forrás felhasználására</t>
  </si>
  <si>
    <t>A Költségterv minden oldalát kérjük cégszerű aláírással ellátni!</t>
  </si>
  <si>
    <t>adatok forintban</t>
  </si>
  <si>
    <t>Szerződés iktatószáma:</t>
  </si>
  <si>
    <t>Kedvezményezett neve:</t>
  </si>
  <si>
    <t>Támogatott feladat megnevezése:</t>
  </si>
  <si>
    <t>I. A feladat megvalósítása érdekében felmerülő tervezett kiadások</t>
  </si>
  <si>
    <t>1.</t>
  </si>
  <si>
    <t>Saját forrás</t>
  </si>
  <si>
    <t>2.</t>
  </si>
  <si>
    <t>Igényelt támogatás</t>
  </si>
  <si>
    <t>3.</t>
  </si>
  <si>
    <t>Összesen</t>
  </si>
  <si>
    <t xml:space="preserve">II. Az igényelt támogatásból és a támogató által előírt saját forrásból közvetlenül a feladat megvalósulása érdekében felmerülő tervezett költség </t>
  </si>
  <si>
    <t>Kiadás megnevezése</t>
  </si>
  <si>
    <t>Az igényelt támogatás terhére</t>
  </si>
  <si>
    <r>
      <t>Támogató által előírt saját forrás terhére (</t>
    </r>
    <r>
      <rPr>
        <i/>
        <sz val="10"/>
        <rFont val="Times New Roman"/>
        <family val="1"/>
        <charset val="238"/>
      </rPr>
      <t>amennyiben Támogató által meghatározott forrás megléte a támogatás-nyújtás feltételeként előírásra kerül</t>
    </r>
    <r>
      <rPr>
        <b/>
        <i/>
        <sz val="10"/>
        <rFont val="Times New Roman"/>
        <family val="1"/>
        <charset val="238"/>
      </rPr>
      <t>)</t>
    </r>
  </si>
  <si>
    <t>Bérköltség, egyéb személyi jellegű kifizetések</t>
  </si>
  <si>
    <t>Munkaadókat terhelő járulékok és szociális hozzájárulási adó</t>
  </si>
  <si>
    <t>Dologi kiadások (nettó/bruttó értéken)*</t>
  </si>
  <si>
    <t>a.) ebből:</t>
  </si>
  <si>
    <t>anyagköltség, készletbeszerzés</t>
  </si>
  <si>
    <t>szellemi tev. költségei, szakértői, előadói díjak</t>
  </si>
  <si>
    <t>bérleti díjak</t>
  </si>
  <si>
    <t>4.</t>
  </si>
  <si>
    <t>rezsi jellegű kiadások</t>
  </si>
  <si>
    <t>5.</t>
  </si>
  <si>
    <t>szállítási, utazási költségek</t>
  </si>
  <si>
    <t>6.</t>
  </si>
  <si>
    <t>egyéb szolgáltatások vásárlása</t>
  </si>
  <si>
    <t>7.</t>
  </si>
  <si>
    <t>egyéb dologi kiadások</t>
  </si>
  <si>
    <t>Végső kedvezményezettnek továbbítandó működési célú támogatás (kivétel: a LEBONYOLÍTÓ szerv által végzett feladat – l. Áht. 49.§,  Ávr. 65/C.§ – ez utóbbi esetben e költségsoron költség nem szerepeltethető)</t>
  </si>
  <si>
    <t>ebből:</t>
  </si>
  <si>
    <t>államháztartáson belülre – kivéve központi költségvetési szervet**</t>
  </si>
  <si>
    <t>államháztartáson kívülre**</t>
  </si>
  <si>
    <t>A</t>
  </si>
  <si>
    <t>Működési kiadások összesen (1+2+3+4)</t>
  </si>
  <si>
    <r>
      <t xml:space="preserve">Beruházások </t>
    </r>
    <r>
      <rPr>
        <sz val="8"/>
        <rFont val="Times New Roman"/>
        <family val="1"/>
        <charset val="238"/>
      </rPr>
      <t>(immateriális javak, tárgyi eszközök beszerzése)</t>
    </r>
  </si>
  <si>
    <r>
      <t xml:space="preserve">Felújítások </t>
    </r>
    <r>
      <rPr>
        <sz val="8"/>
        <rFont val="Times New Roman"/>
        <family val="1"/>
        <charset val="238"/>
      </rPr>
      <t>(a bekerülési ért.ék. részét képező valamennyi elismert korszerűsítési ktg.-gel)</t>
    </r>
  </si>
  <si>
    <t>Végső kedvezményezettnek továbbítandó felhalmozási célú támogatás (kivétel: a LEBONYOLÍTÓ szerv által végzett feladat – l. Áht. 49.§,  Ávr. 65/C.§ – ez utóbbi esetben e költségsoron költség nem szerepeltethető)</t>
  </si>
  <si>
    <t>B</t>
  </si>
  <si>
    <t>Felhalmozási kiadások összesen (5+6+7)</t>
  </si>
  <si>
    <t>C</t>
  </si>
  <si>
    <r>
      <t xml:space="preserve">Saját tőke rendezésére rendelkezésre bocsátott pénzeszköz </t>
    </r>
    <r>
      <rPr>
        <i/>
        <sz val="10"/>
        <rFont val="Times New Roman"/>
        <family val="1"/>
        <charset val="238"/>
      </rPr>
      <t>(ha minisztérium a társasági részesedés tekintetében a tulajdonosi joggyakorló nevében és helyett jár el)</t>
    </r>
  </si>
  <si>
    <t>Igényelt támogatás és a támogató által előírt saját forrás összege összesen (A+B+C)</t>
  </si>
  <si>
    <t>*Az adott támogatás ÁFÁ-t támogatandó költségként elismerő, vagy kizáró tartalmától függően a megfelelő rész aláhúzandó!</t>
  </si>
  <si>
    <t>III. A támogatás tervezett felhasználásának ütemezése a kiadások várható felmerülése szerint</t>
  </si>
  <si>
    <t>Jelen költségtervben támogatás terhére a Kedvezményezettnél tervezett kiadások ütemezése a tárgyévben:</t>
  </si>
  <si>
    <t>januárban:</t>
  </si>
  <si>
    <t>Ft</t>
  </si>
  <si>
    <t>júliusban:</t>
  </si>
  <si>
    <t>februárban:</t>
  </si>
  <si>
    <t>augusztusban:</t>
  </si>
  <si>
    <t>márciusban:</t>
  </si>
  <si>
    <t>szeptemberben:</t>
  </si>
  <si>
    <t>áprilisban:</t>
  </si>
  <si>
    <t>októberben:</t>
  </si>
  <si>
    <t>májusban:</t>
  </si>
  <si>
    <t>novemberben:</t>
  </si>
  <si>
    <t>júniusban:</t>
  </si>
  <si>
    <t>decemberben:</t>
  </si>
  <si>
    <t>Jelen költségtervben feltüntetett támogatás terhére a Kedvezményezettnél tervezett kiadások ütemezése a tárgyévet követő év(ek)ben (az évek száma szükség esetén bővíthető):</t>
  </si>
  <si>
    <t>…….... év …...….hó</t>
  </si>
  <si>
    <t>PH.</t>
  </si>
  <si>
    <t>a támogatást igénylő cégszerű aláírása</t>
  </si>
  <si>
    <t>* kitöltése központi költségvetési szerv kedvezményezett esetében kötelező, amely összeg személyi juttatás kiemelt előirányzat terhére kerül biztosításra</t>
  </si>
  <si>
    <t>** kitöltése a pályázat nyerteseiről meghozott döntés birtokában kötelező</t>
  </si>
  <si>
    <t xml:space="preserve">      ebből a támogató által előírt</t>
  </si>
  <si>
    <t>Sorszám</t>
  </si>
  <si>
    <t>b.) Központi költségvetési szerv kedvezményezett esetében a 3. pontban szerepeltetett összegből a szakmai tevékenységet segítő szolgáltatások vásárlására tervezett kiadás* (egységes rovatrend szerint K336 rovaton elszámolandó összeg)</t>
  </si>
  <si>
    <t>20   . év …...….hó</t>
  </si>
  <si>
    <t>Magyar Curling Szövetség</t>
  </si>
  <si>
    <t>Fogyatékosok sportjával kapcsolatos szakmai feladatok</t>
  </si>
  <si>
    <t>Edzői bér</t>
  </si>
  <si>
    <t>Szakágvezetői bér</t>
  </si>
  <si>
    <t>World Wheelchair B curling championships szállás, utazás</t>
  </si>
  <si>
    <t>hazai edzőtábor díja</t>
  </si>
  <si>
    <t xml:space="preserve">sportágnépszerűsítő nyílt nap </t>
  </si>
  <si>
    <t>havi orvosi rendelkezésre állás - megbízási díj</t>
  </si>
  <si>
    <t>edzés - pályabérleti díj</t>
  </si>
  <si>
    <t>Országos Bajnokság "B" liga nevezési díj</t>
  </si>
  <si>
    <t>Szezonzáró kupa nevezési díj</t>
  </si>
  <si>
    <t>Magyar kupa nevezési díj</t>
  </si>
  <si>
    <t>UTE kupa nevezés díj</t>
  </si>
  <si>
    <t>4 edzés</t>
  </si>
  <si>
    <t>pozsony szállás - (8 fő, 5 kerekesszékes, 3 kísérő)</t>
  </si>
  <si>
    <t xml:space="preserve">autó bérleti díj </t>
  </si>
  <si>
    <t>étkezés</t>
  </si>
  <si>
    <t xml:space="preserve">nevezési díj </t>
  </si>
  <si>
    <t>edzőtábor jégdíj</t>
  </si>
  <si>
    <t>költségek</t>
  </si>
  <si>
    <t>január</t>
  </si>
  <si>
    <t>tervezett januári költségek</t>
  </si>
  <si>
    <t>február</t>
  </si>
  <si>
    <t>3 edzés</t>
  </si>
  <si>
    <t>tervezett februári költségek</t>
  </si>
  <si>
    <t>összesen</t>
  </si>
  <si>
    <t>március</t>
  </si>
  <si>
    <t>különbözet</t>
  </si>
  <si>
    <t>terv szerint nem lehet elszámolni</t>
  </si>
  <si>
    <t>tervezett márciusi költségek</t>
  </si>
  <si>
    <t>május</t>
  </si>
  <si>
    <t>április</t>
  </si>
  <si>
    <t>OCSB-B liga rájátszás</t>
  </si>
  <si>
    <t>OCSB-B liga nevezési díj</t>
  </si>
  <si>
    <t>tervezett áprilisi költségek</t>
  </si>
  <si>
    <t>tervezett májusi költségek</t>
  </si>
  <si>
    <t>edzői fizetések</t>
  </si>
  <si>
    <t>június</t>
  </si>
  <si>
    <t>július</t>
  </si>
  <si>
    <t>nem tartottunk nyílt napot</t>
  </si>
  <si>
    <t>nem indultunk a szezonzáró versenyen</t>
  </si>
  <si>
    <t>115.000</t>
  </si>
  <si>
    <t>65.000</t>
  </si>
  <si>
    <t>szeptember</t>
  </si>
  <si>
    <t>október</t>
  </si>
  <si>
    <t>világbajnokság repjegyek-Lohja</t>
  </si>
  <si>
    <t>november</t>
  </si>
  <si>
    <t>világbajnokság szállás díja októberben fizetve</t>
  </si>
  <si>
    <t>világbajnokság repülőjegyek szeptemberben fizetve</t>
  </si>
  <si>
    <t>ute kupán nem indultunk</t>
  </si>
  <si>
    <t>hazai edzőtábort nem rendeztünk</t>
  </si>
  <si>
    <t>plusz pozsonyi verseny költségei</t>
  </si>
  <si>
    <t>nem tervezett</t>
  </si>
  <si>
    <t>szállás díj</t>
  </si>
  <si>
    <t>utazási költségek</t>
  </si>
  <si>
    <t>2 autóra</t>
  </si>
  <si>
    <t>nevezési díj</t>
  </si>
  <si>
    <t>étkezési költség</t>
  </si>
  <si>
    <t>december</t>
  </si>
  <si>
    <t>augusztus</t>
  </si>
  <si>
    <t>Seprődi Bence orvosi díj</t>
  </si>
  <si>
    <t>Seprődi Bence ovosi díj</t>
  </si>
  <si>
    <t>összes fennmaradó összeg</t>
  </si>
  <si>
    <t>tervezett júniusi költségek</t>
  </si>
  <si>
    <t>tervezett júliusi költségek</t>
  </si>
  <si>
    <t>tervezett szeptemberi költségek</t>
  </si>
  <si>
    <t>tervezett októberi költségek</t>
  </si>
  <si>
    <t>tervezett novemberi költségek</t>
  </si>
  <si>
    <t>tervezett decemberi költségek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</si>
</sst>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F_t"/>
    <numFmt numFmtId="165" formatCode="_-* #,##0\ [$€-1]_-;\-* #,##0\ [$€-1]_-;_-* &quot;-&quot;??\ [$€-1]_-;_-@_-"/>
    <numFmt numFmtId="166" formatCode="_-* #,##0\ [$Ft-40E]_-;\-* #,##0\ [$Ft-40E]_-;_-* &quot;-&quot;??\ [$Ft-40E]_-;_-@_-"/>
  </numFmts>
  <fonts count="23" x14ac:knownFonts="1">
    <font>
      <sz val="11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/>
    <xf numFmtId="0" fontId="4" fillId="3" borderId="14" xfId="0" applyFont="1" applyFill="1" applyBorder="1" applyAlignment="1">
      <alignment horizontal="right"/>
    </xf>
    <xf numFmtId="0" fontId="3" fillId="3" borderId="15" xfId="0" applyFont="1" applyFill="1" applyBorder="1"/>
    <xf numFmtId="0" fontId="3" fillId="3" borderId="17" xfId="0" applyFont="1" applyFill="1" applyBorder="1"/>
    <xf numFmtId="0" fontId="13" fillId="3" borderId="17" xfId="0" applyFont="1" applyFill="1" applyBorder="1"/>
    <xf numFmtId="0" fontId="13" fillId="3" borderId="17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right" vertical="center"/>
    </xf>
    <xf numFmtId="0" fontId="13" fillId="0" borderId="0" xfId="0" applyFont="1"/>
    <xf numFmtId="0" fontId="4" fillId="4" borderId="0" xfId="0" applyFont="1" applyFill="1" applyBorder="1" applyAlignment="1">
      <alignment horizontal="right"/>
    </xf>
    <xf numFmtId="0" fontId="4" fillId="5" borderId="15" xfId="0" applyFont="1" applyFill="1" applyBorder="1" applyAlignment="1">
      <alignment horizontal="right"/>
    </xf>
    <xf numFmtId="0" fontId="3" fillId="3" borderId="23" xfId="0" applyFont="1" applyFill="1" applyBorder="1"/>
    <xf numFmtId="0" fontId="3" fillId="3" borderId="24" xfId="0" applyFont="1" applyFill="1" applyBorder="1"/>
    <xf numFmtId="0" fontId="13" fillId="3" borderId="24" xfId="0" applyFont="1" applyFill="1" applyBorder="1"/>
    <xf numFmtId="0" fontId="13" fillId="3" borderId="24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right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64" fontId="5" fillId="0" borderId="27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3" borderId="26" xfId="0" applyFont="1" applyFill="1" applyBorder="1" applyAlignment="1">
      <alignment horizontal="right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4" fillId="5" borderId="9" xfId="0" applyFont="1" applyFill="1" applyBorder="1" applyAlignment="1">
      <alignment horizontal="right"/>
    </xf>
    <xf numFmtId="0" fontId="5" fillId="0" borderId="27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4" fillId="6" borderId="32" xfId="0" applyFont="1" applyFill="1" applyBorder="1" applyAlignment="1">
      <alignment horizontal="right" vertical="center"/>
    </xf>
    <xf numFmtId="0" fontId="4" fillId="6" borderId="33" xfId="0" applyFont="1" applyFill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right" vertical="center"/>
    </xf>
    <xf numFmtId="0" fontId="4" fillId="5" borderId="34" xfId="0" applyFont="1" applyFill="1" applyBorder="1" applyAlignment="1">
      <alignment horizontal="right"/>
    </xf>
    <xf numFmtId="0" fontId="4" fillId="5" borderId="23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right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0" fillId="0" borderId="21" xfId="0" applyBorder="1"/>
    <xf numFmtId="3" fontId="14" fillId="7" borderId="9" xfId="0" applyNumberFormat="1" applyFont="1" applyFill="1" applyBorder="1"/>
    <xf numFmtId="0" fontId="12" fillId="0" borderId="0" xfId="0" applyFont="1"/>
    <xf numFmtId="3" fontId="8" fillId="8" borderId="9" xfId="0" applyNumberFormat="1" applyFont="1" applyFill="1" applyBorder="1" applyAlignment="1"/>
    <xf numFmtId="0" fontId="5" fillId="2" borderId="3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0" fillId="0" borderId="0" xfId="0"/>
    <xf numFmtId="0" fontId="4" fillId="0" borderId="0" xfId="0" applyFont="1" applyBorder="1" applyAlignment="1">
      <alignment horizontal="right" vertical="center"/>
    </xf>
    <xf numFmtId="0" fontId="0" fillId="0" borderId="0" xfId="0" applyBorder="1"/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27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5" fillId="0" borderId="45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0" fillId="0" borderId="0" xfId="0" applyNumberFormat="1"/>
    <xf numFmtId="0" fontId="6" fillId="2" borderId="0" xfId="0" applyFont="1" applyFill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6" fillId="7" borderId="0" xfId="0" applyFont="1" applyFill="1" applyAlignment="1">
      <alignment horizontal="center"/>
    </xf>
    <xf numFmtId="0" fontId="16" fillId="7" borderId="0" xfId="0" applyFont="1" applyFill="1"/>
    <xf numFmtId="0" fontId="18" fillId="9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7" fillId="6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5" fillId="4" borderId="0" xfId="0" applyFont="1" applyFill="1"/>
    <xf numFmtId="0" fontId="0" fillId="0" borderId="0" xfId="0"/>
    <xf numFmtId="0" fontId="17" fillId="0" borderId="0" xfId="0" applyFont="1" applyFill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0" fillId="6" borderId="0" xfId="0" applyFill="1"/>
    <xf numFmtId="165" fontId="0" fillId="6" borderId="0" xfId="1" applyNumberFormat="1" applyFont="1" applyFill="1"/>
    <xf numFmtId="166" fontId="0" fillId="6" borderId="0" xfId="0" applyNumberFormat="1" applyFill="1"/>
    <xf numFmtId="165" fontId="0" fillId="6" borderId="0" xfId="0" applyNumberFormat="1" applyFill="1"/>
    <xf numFmtId="0" fontId="21" fillId="9" borderId="0" xfId="0" applyFont="1" applyFill="1"/>
    <xf numFmtId="0" fontId="2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/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6" borderId="27" xfId="0" applyFont="1" applyFill="1" applyBorder="1" applyAlignment="1">
      <alignment vertical="center" wrapText="1"/>
    </xf>
    <xf numFmtId="0" fontId="4" fillId="6" borderId="31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4" fillId="5" borderId="17" xfId="0" applyFont="1" applyFill="1" applyBorder="1" applyAlignment="1">
      <alignment horizontal="left"/>
    </xf>
    <xf numFmtId="0" fontId="4" fillId="5" borderId="35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left"/>
    </xf>
    <xf numFmtId="0" fontId="4" fillId="5" borderId="34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left" wrapText="1"/>
    </xf>
    <xf numFmtId="0" fontId="3" fillId="3" borderId="26" xfId="0" applyFont="1" applyFill="1" applyBorder="1" applyAlignment="1">
      <alignment horizontal="left" wrapText="1"/>
    </xf>
    <xf numFmtId="0" fontId="4" fillId="5" borderId="16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4" fillId="7" borderId="1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3" borderId="37" xfId="0" applyFont="1" applyFill="1" applyBorder="1" applyAlignment="1">
      <alignment horizontal="left" wrapText="1"/>
    </xf>
    <xf numFmtId="0" fontId="3" fillId="3" borderId="15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 wrapText="1"/>
    </xf>
    <xf numFmtId="0" fontId="3" fillId="3" borderId="28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8" fillId="8" borderId="3" xfId="0" applyFont="1" applyFill="1" applyBorder="1" applyAlignment="1">
      <alignment horizontal="left"/>
    </xf>
    <xf numFmtId="0" fontId="5" fillId="0" borderId="0" xfId="0" applyFont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9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6" borderId="0" xfId="0" applyFont="1" applyFill="1" applyAlignment="1">
      <alignment vertic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tabSelected="1" workbookViewId="0">
      <selection activeCell="B55" sqref="B55:I55"/>
    </sheetView>
  </sheetViews>
  <sheetFormatPr defaultRowHeight="14.5" x14ac:dyDescent="0.35"/>
  <cols>
    <col min="4" max="4" width="9.54296875" bestFit="1" customWidth="1"/>
    <col min="8" max="8" width="10.54296875" bestFit="1" customWidth="1"/>
    <col min="10" max="10" width="16.81640625" customWidth="1"/>
    <col min="11" max="11" width="16.453125" customWidth="1"/>
    <col min="13" max="13" width="10.81640625" bestFit="1" customWidth="1"/>
  </cols>
  <sheetData>
    <row r="1" spans="1:11" ht="15.5" x14ac:dyDescent="0.3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15" x14ac:dyDescent="0.35">
      <c r="A2" s="114"/>
      <c r="B2" s="114"/>
      <c r="C2" s="114"/>
      <c r="D2" s="114"/>
      <c r="E2" s="114"/>
      <c r="F2" s="114"/>
      <c r="G2" s="114"/>
      <c r="H2" s="114"/>
      <c r="I2" s="115"/>
      <c r="J2" s="115"/>
      <c r="K2" s="116"/>
    </row>
    <row r="3" spans="1:11" ht="15" x14ac:dyDescent="0.35">
      <c r="A3" s="114" t="s">
        <v>1</v>
      </c>
      <c r="B3" s="114"/>
      <c r="C3" s="114"/>
      <c r="D3" s="114"/>
      <c r="E3" s="114"/>
      <c r="F3" s="114"/>
      <c r="G3" s="114"/>
      <c r="H3" s="114"/>
      <c r="I3" s="115"/>
      <c r="J3" s="115"/>
      <c r="K3" s="116"/>
    </row>
    <row r="4" spans="1:11" ht="15.75" customHeight="1" thickBot="1" x14ac:dyDescent="0.4">
      <c r="A4" s="2"/>
      <c r="B4" s="2"/>
      <c r="C4" s="2"/>
      <c r="D4" s="2"/>
      <c r="E4" s="2"/>
      <c r="F4" s="2"/>
      <c r="G4" s="2"/>
      <c r="H4" s="2"/>
      <c r="I4" s="119" t="s">
        <v>2</v>
      </c>
      <c r="J4" s="119"/>
      <c r="K4" s="119"/>
    </row>
    <row r="5" spans="1:11" x14ac:dyDescent="0.35">
      <c r="A5" s="104" t="s">
        <v>3</v>
      </c>
      <c r="B5" s="105"/>
      <c r="C5" s="105"/>
      <c r="D5" s="106"/>
      <c r="E5" s="117"/>
      <c r="F5" s="117"/>
      <c r="G5" s="117"/>
      <c r="H5" s="117"/>
      <c r="I5" s="117"/>
      <c r="J5" s="117"/>
      <c r="K5" s="118"/>
    </row>
    <row r="6" spans="1:11" x14ac:dyDescent="0.35">
      <c r="A6" s="107" t="s">
        <v>4</v>
      </c>
      <c r="B6" s="108"/>
      <c r="C6" s="108"/>
      <c r="D6" s="109"/>
      <c r="E6" s="120" t="s">
        <v>72</v>
      </c>
      <c r="F6" s="120"/>
      <c r="G6" s="120"/>
      <c r="H6" s="120"/>
      <c r="I6" s="120"/>
      <c r="J6" s="120"/>
      <c r="K6" s="121"/>
    </row>
    <row r="7" spans="1:11" ht="15" thickBot="1" x14ac:dyDescent="0.4">
      <c r="A7" s="111" t="s">
        <v>5</v>
      </c>
      <c r="B7" s="112"/>
      <c r="C7" s="112"/>
      <c r="D7" s="113"/>
      <c r="E7" s="122" t="s">
        <v>73</v>
      </c>
      <c r="F7" s="122"/>
      <c r="G7" s="122"/>
      <c r="H7" s="122"/>
      <c r="I7" s="122"/>
      <c r="J7" s="122"/>
      <c r="K7" s="123"/>
    </row>
    <row r="8" spans="1:11" ht="15" thickBot="1" x14ac:dyDescent="0.4"/>
    <row r="9" spans="1:11" ht="15.5" thickTop="1" thickBot="1" x14ac:dyDescent="0.4">
      <c r="A9" s="124" t="s">
        <v>6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ht="15" thickTop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5">
      <c r="A11" s="61" t="s">
        <v>7</v>
      </c>
      <c r="B11" s="110" t="s">
        <v>8</v>
      </c>
      <c r="C11" s="110"/>
      <c r="D11" s="110"/>
      <c r="E11" s="110"/>
      <c r="F11" s="110"/>
      <c r="G11" s="110"/>
      <c r="H11" s="110"/>
      <c r="I11" s="110"/>
      <c r="J11" s="64"/>
      <c r="K11" s="66">
        <v>0</v>
      </c>
    </row>
    <row r="12" spans="1:11" x14ac:dyDescent="0.35">
      <c r="A12" s="62"/>
      <c r="B12" s="110" t="s">
        <v>68</v>
      </c>
      <c r="C12" s="110"/>
      <c r="D12" s="110"/>
      <c r="E12" s="110"/>
      <c r="F12" s="110"/>
      <c r="G12" s="110"/>
      <c r="H12" s="110"/>
      <c r="I12" s="110"/>
      <c r="J12" s="64"/>
      <c r="K12" s="66"/>
    </row>
    <row r="13" spans="1:11" ht="15" thickBot="1" x14ac:dyDescent="0.4">
      <c r="A13" s="61" t="s">
        <v>9</v>
      </c>
      <c r="B13" s="110" t="s">
        <v>10</v>
      </c>
      <c r="C13" s="110"/>
      <c r="D13" s="110"/>
      <c r="E13" s="110"/>
      <c r="F13" s="110"/>
      <c r="G13" s="110"/>
      <c r="H13" s="110"/>
      <c r="I13" s="110"/>
      <c r="J13" s="64"/>
      <c r="K13" s="67">
        <v>3000000</v>
      </c>
    </row>
    <row r="14" spans="1:11" ht="15" thickBot="1" x14ac:dyDescent="0.4">
      <c r="A14" s="61" t="s">
        <v>11</v>
      </c>
      <c r="B14" s="110" t="s">
        <v>12</v>
      </c>
      <c r="C14" s="110"/>
      <c r="D14" s="110"/>
      <c r="E14" s="110"/>
      <c r="F14" s="110"/>
      <c r="G14" s="110"/>
      <c r="H14" s="110"/>
      <c r="I14" s="110"/>
      <c r="J14" s="63"/>
      <c r="K14" s="68">
        <v>3000000</v>
      </c>
    </row>
    <row r="15" spans="1:11" ht="15" thickBot="1" x14ac:dyDescent="0.4"/>
    <row r="16" spans="1:11" ht="16.5" customHeight="1" thickTop="1" thickBot="1" x14ac:dyDescent="0.4">
      <c r="A16" s="127" t="s">
        <v>13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9"/>
    </row>
    <row r="17" spans="1:11" ht="15.5" thickTop="1" thickBo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1" ht="134.25" customHeight="1" thickBot="1" x14ac:dyDescent="0.4">
      <c r="A18" s="65" t="s">
        <v>69</v>
      </c>
      <c r="B18" s="130" t="s">
        <v>14</v>
      </c>
      <c r="C18" s="131"/>
      <c r="D18" s="131"/>
      <c r="E18" s="131"/>
      <c r="F18" s="131"/>
      <c r="G18" s="131"/>
      <c r="H18" s="131"/>
      <c r="I18" s="132"/>
      <c r="J18" s="4" t="s">
        <v>15</v>
      </c>
      <c r="K18" s="5" t="s">
        <v>16</v>
      </c>
    </row>
    <row r="19" spans="1:11" ht="15" thickBot="1" x14ac:dyDescent="0.4"/>
    <row r="20" spans="1:11" ht="15" thickBot="1" x14ac:dyDescent="0.4">
      <c r="A20" s="15" t="s">
        <v>7</v>
      </c>
      <c r="B20" s="16" t="s">
        <v>17</v>
      </c>
      <c r="C20" s="17"/>
      <c r="D20" s="17"/>
      <c r="E20" s="17"/>
      <c r="F20" s="18"/>
      <c r="G20" s="19"/>
      <c r="H20" s="18"/>
      <c r="I20" s="37"/>
      <c r="J20" s="20">
        <f>SUM(J21:J23)</f>
        <v>700000</v>
      </c>
      <c r="K20" s="20">
        <f>SUM(K21:K24)</f>
        <v>0</v>
      </c>
    </row>
    <row r="21" spans="1:11" x14ac:dyDescent="0.35">
      <c r="A21" s="21"/>
      <c r="B21" s="143" t="s">
        <v>74</v>
      </c>
      <c r="C21" s="144"/>
      <c r="D21" s="144"/>
      <c r="E21" s="144"/>
      <c r="F21" s="144"/>
      <c r="G21" s="144"/>
      <c r="H21" s="144"/>
      <c r="I21" s="145"/>
      <c r="J21" s="69">
        <v>300000</v>
      </c>
      <c r="K21" s="31"/>
    </row>
    <row r="22" spans="1:11" x14ac:dyDescent="0.35">
      <c r="A22" s="21"/>
      <c r="B22" s="143" t="s">
        <v>75</v>
      </c>
      <c r="C22" s="144"/>
      <c r="D22" s="144"/>
      <c r="E22" s="144"/>
      <c r="F22" s="144"/>
      <c r="G22" s="144"/>
      <c r="H22" s="144"/>
      <c r="I22" s="145"/>
      <c r="J22" s="70">
        <v>300000</v>
      </c>
      <c r="K22" s="32"/>
    </row>
    <row r="23" spans="1:11" x14ac:dyDescent="0.35">
      <c r="A23" s="21"/>
      <c r="B23" s="143" t="s">
        <v>79</v>
      </c>
      <c r="C23" s="144"/>
      <c r="D23" s="144"/>
      <c r="E23" s="144"/>
      <c r="F23" s="144"/>
      <c r="G23" s="144"/>
      <c r="H23" s="144"/>
      <c r="I23" s="145"/>
      <c r="J23" s="70">
        <v>100000</v>
      </c>
      <c r="K23" s="32"/>
    </row>
    <row r="24" spans="1:11" ht="15" thickBot="1" x14ac:dyDescent="0.4">
      <c r="A24" s="21"/>
      <c r="B24" s="146"/>
      <c r="C24" s="147"/>
      <c r="D24" s="147"/>
      <c r="E24" s="147"/>
      <c r="F24" s="147"/>
      <c r="G24" s="147"/>
      <c r="H24" s="147"/>
      <c r="I24" s="148"/>
      <c r="J24" s="71"/>
      <c r="K24" s="33"/>
    </row>
    <row r="25" spans="1:11" ht="15" thickBot="1" x14ac:dyDescent="0.4">
      <c r="A25" s="15" t="s">
        <v>9</v>
      </c>
      <c r="B25" s="24" t="s">
        <v>18</v>
      </c>
      <c r="C25" s="25"/>
      <c r="D25" s="25"/>
      <c r="E25" s="25"/>
      <c r="F25" s="26"/>
      <c r="G25" s="27"/>
      <c r="H25" s="26"/>
      <c r="I25" s="28"/>
      <c r="J25" s="20"/>
      <c r="K25" s="20">
        <f>SUM(K26:K28)</f>
        <v>0</v>
      </c>
    </row>
    <row r="26" spans="1:11" x14ac:dyDescent="0.35">
      <c r="A26" s="22"/>
      <c r="B26" s="136"/>
      <c r="C26" s="136"/>
      <c r="D26" s="136"/>
      <c r="E26" s="136"/>
      <c r="F26" s="136"/>
      <c r="G26" s="136"/>
      <c r="H26" s="136"/>
      <c r="I26" s="136"/>
      <c r="J26" s="73"/>
      <c r="K26" s="34"/>
    </row>
    <row r="27" spans="1:11" s="60" customFormat="1" x14ac:dyDescent="0.35">
      <c r="A27" s="22"/>
      <c r="B27" s="143"/>
      <c r="C27" s="144"/>
      <c r="D27" s="144"/>
      <c r="E27" s="144"/>
      <c r="F27" s="144"/>
      <c r="G27" s="144"/>
      <c r="H27" s="144"/>
      <c r="I27" s="145"/>
      <c r="J27" s="74"/>
      <c r="K27" s="72"/>
    </row>
    <row r="28" spans="1:11" ht="15" thickBot="1" x14ac:dyDescent="0.4">
      <c r="A28" s="21"/>
      <c r="B28" s="136"/>
      <c r="C28" s="136"/>
      <c r="D28" s="136"/>
      <c r="E28" s="136"/>
      <c r="F28" s="136"/>
      <c r="G28" s="136"/>
      <c r="H28" s="136"/>
      <c r="I28" s="136"/>
      <c r="J28" s="75"/>
      <c r="K28" s="36"/>
    </row>
    <row r="29" spans="1:11" ht="15" thickBot="1" x14ac:dyDescent="0.4">
      <c r="A29" s="15" t="s">
        <v>11</v>
      </c>
      <c r="B29" s="16" t="s">
        <v>19</v>
      </c>
      <c r="C29" s="17"/>
      <c r="D29" s="17"/>
      <c r="E29" s="17"/>
      <c r="F29" s="18"/>
      <c r="G29" s="19"/>
      <c r="H29" s="18"/>
      <c r="I29" s="37"/>
      <c r="J29" s="20">
        <f>SUM(J31+J35+J39+J43+J47+J51+J58)</f>
        <v>2300000</v>
      </c>
      <c r="K29" s="20">
        <f>SUM(K31+K35+K39+K43+K47+K51+K58)</f>
        <v>0</v>
      </c>
    </row>
    <row r="30" spans="1:11" ht="15" thickBot="1" x14ac:dyDescent="0.4">
      <c r="B30" s="3" t="s">
        <v>20</v>
      </c>
      <c r="J30" s="7"/>
      <c r="K30" s="7"/>
    </row>
    <row r="31" spans="1:11" ht="15" thickBot="1" x14ac:dyDescent="0.4">
      <c r="B31" s="23" t="s">
        <v>7</v>
      </c>
      <c r="C31" s="137" t="s">
        <v>21</v>
      </c>
      <c r="D31" s="137"/>
      <c r="E31" s="137"/>
      <c r="F31" s="137"/>
      <c r="G31" s="137"/>
      <c r="H31" s="137"/>
      <c r="I31" s="137"/>
      <c r="J31" s="40">
        <f>SUM(J32:J34)</f>
        <v>0</v>
      </c>
      <c r="K31" s="40">
        <f>SUM(K32:K34)</f>
        <v>0</v>
      </c>
    </row>
    <row r="32" spans="1:11" x14ac:dyDescent="0.35">
      <c r="B32" s="135"/>
      <c r="C32" s="135"/>
      <c r="D32" s="135"/>
      <c r="E32" s="135"/>
      <c r="F32" s="135"/>
      <c r="G32" s="135"/>
      <c r="H32" s="135"/>
      <c r="I32" s="135"/>
      <c r="J32" s="52"/>
      <c r="K32" s="39"/>
    </row>
    <row r="33" spans="2:11" x14ac:dyDescent="0.35">
      <c r="B33" s="135"/>
      <c r="C33" s="135"/>
      <c r="D33" s="135"/>
      <c r="E33" s="135"/>
      <c r="F33" s="135"/>
      <c r="G33" s="135"/>
      <c r="H33" s="135"/>
      <c r="I33" s="135"/>
      <c r="J33" s="32"/>
      <c r="K33" s="38"/>
    </row>
    <row r="34" spans="2:11" ht="15" thickBot="1" x14ac:dyDescent="0.4">
      <c r="B34" s="135"/>
      <c r="C34" s="135"/>
      <c r="D34" s="135"/>
      <c r="E34" s="135"/>
      <c r="F34" s="135"/>
      <c r="G34" s="135"/>
      <c r="H34" s="135"/>
      <c r="I34" s="135"/>
      <c r="J34" s="32"/>
      <c r="K34" s="38"/>
    </row>
    <row r="35" spans="2:11" ht="15" thickBot="1" x14ac:dyDescent="0.4">
      <c r="B35" s="49" t="s">
        <v>9</v>
      </c>
      <c r="C35" s="138" t="s">
        <v>22</v>
      </c>
      <c r="D35" s="139"/>
      <c r="E35" s="139"/>
      <c r="F35" s="139"/>
      <c r="G35" s="139"/>
      <c r="H35" s="139"/>
      <c r="I35" s="140"/>
      <c r="J35" s="40">
        <f>SUM(J36:J38)</f>
        <v>0</v>
      </c>
      <c r="K35" s="40">
        <f>SUM(K36:K38)</f>
        <v>0</v>
      </c>
    </row>
    <row r="36" spans="2:11" x14ac:dyDescent="0.35">
      <c r="B36" s="135"/>
      <c r="C36" s="135"/>
      <c r="D36" s="135"/>
      <c r="E36" s="135"/>
      <c r="F36" s="135"/>
      <c r="G36" s="135"/>
      <c r="H36" s="135"/>
      <c r="I36" s="135"/>
      <c r="J36" s="32"/>
      <c r="K36" s="38"/>
    </row>
    <row r="37" spans="2:11" x14ac:dyDescent="0.35">
      <c r="B37" s="135"/>
      <c r="C37" s="135"/>
      <c r="D37" s="135"/>
      <c r="E37" s="135"/>
      <c r="F37" s="135"/>
      <c r="G37" s="135"/>
      <c r="H37" s="135"/>
      <c r="I37" s="135"/>
      <c r="J37" s="32"/>
      <c r="K37" s="38"/>
    </row>
    <row r="38" spans="2:11" x14ac:dyDescent="0.35">
      <c r="B38" s="135"/>
      <c r="C38" s="135"/>
      <c r="D38" s="135"/>
      <c r="E38" s="135"/>
      <c r="F38" s="135"/>
      <c r="G38" s="135"/>
      <c r="H38" s="135"/>
      <c r="I38" s="135"/>
      <c r="J38" s="32"/>
      <c r="K38" s="38"/>
    </row>
    <row r="39" spans="2:11" ht="15" thickBot="1" x14ac:dyDescent="0.4">
      <c r="B39" s="50" t="s">
        <v>11</v>
      </c>
      <c r="C39" s="141" t="s">
        <v>23</v>
      </c>
      <c r="D39" s="142"/>
      <c r="E39" s="142"/>
      <c r="F39" s="142"/>
      <c r="G39" s="142"/>
      <c r="H39" s="142"/>
      <c r="I39" s="142"/>
      <c r="J39" s="51">
        <f>SUM(J40:J42)</f>
        <v>400000</v>
      </c>
      <c r="K39" s="51">
        <f>SUM(K40:K42)</f>
        <v>0</v>
      </c>
    </row>
    <row r="40" spans="2:11" x14ac:dyDescent="0.35">
      <c r="B40" s="135" t="s">
        <v>80</v>
      </c>
      <c r="C40" s="135"/>
      <c r="D40" s="135"/>
      <c r="E40" s="135"/>
      <c r="F40" s="135"/>
      <c r="G40" s="135"/>
      <c r="H40" s="135"/>
      <c r="I40" s="135"/>
      <c r="J40" s="32">
        <v>400000</v>
      </c>
      <c r="K40" s="38"/>
    </row>
    <row r="41" spans="2:11" x14ac:dyDescent="0.35">
      <c r="B41" s="135"/>
      <c r="C41" s="135"/>
      <c r="D41" s="135"/>
      <c r="E41" s="135"/>
      <c r="F41" s="135"/>
      <c r="G41" s="135"/>
      <c r="H41" s="135"/>
      <c r="I41" s="135"/>
      <c r="J41" s="32"/>
      <c r="K41" s="38"/>
    </row>
    <row r="42" spans="2:11" ht="15" thickBot="1" x14ac:dyDescent="0.4">
      <c r="B42" s="135"/>
      <c r="C42" s="135"/>
      <c r="D42" s="135"/>
      <c r="E42" s="135"/>
      <c r="F42" s="135"/>
      <c r="G42" s="135"/>
      <c r="H42" s="135"/>
      <c r="I42" s="135"/>
      <c r="J42" s="32"/>
      <c r="K42" s="38"/>
    </row>
    <row r="43" spans="2:11" ht="15" thickBot="1" x14ac:dyDescent="0.4">
      <c r="B43" s="23" t="s">
        <v>24</v>
      </c>
      <c r="C43" s="152" t="s">
        <v>25</v>
      </c>
      <c r="D43" s="153"/>
      <c r="E43" s="153"/>
      <c r="F43" s="153"/>
      <c r="G43" s="153"/>
      <c r="H43" s="153"/>
      <c r="I43" s="153"/>
      <c r="J43" s="40">
        <f>SUM(J44:J46)</f>
        <v>0</v>
      </c>
      <c r="K43" s="40">
        <f>SUM(K44:K46)</f>
        <v>0</v>
      </c>
    </row>
    <row r="44" spans="2:11" x14ac:dyDescent="0.35">
      <c r="B44" s="146"/>
      <c r="C44" s="147"/>
      <c r="D44" s="147"/>
      <c r="E44" s="147"/>
      <c r="F44" s="147"/>
      <c r="G44" s="147"/>
      <c r="H44" s="147"/>
      <c r="I44" s="147"/>
      <c r="J44" s="31"/>
      <c r="K44" s="39"/>
    </row>
    <row r="45" spans="2:11" x14ac:dyDescent="0.35">
      <c r="B45" s="146"/>
      <c r="C45" s="147"/>
      <c r="D45" s="147"/>
      <c r="E45" s="147"/>
      <c r="F45" s="147"/>
      <c r="G45" s="147"/>
      <c r="H45" s="147"/>
      <c r="I45" s="147"/>
      <c r="J45" s="32"/>
      <c r="K45" s="38"/>
    </row>
    <row r="46" spans="2:11" ht="15" thickBot="1" x14ac:dyDescent="0.4">
      <c r="B46" s="146"/>
      <c r="C46" s="147"/>
      <c r="D46" s="147"/>
      <c r="E46" s="147"/>
      <c r="F46" s="147"/>
      <c r="G46" s="147"/>
      <c r="H46" s="147"/>
      <c r="I46" s="147"/>
      <c r="J46" s="32"/>
      <c r="K46" s="38"/>
    </row>
    <row r="47" spans="2:11" ht="15" thickBot="1" x14ac:dyDescent="0.4">
      <c r="B47" s="23" t="s">
        <v>26</v>
      </c>
      <c r="C47" s="152" t="s">
        <v>27</v>
      </c>
      <c r="D47" s="153"/>
      <c r="E47" s="153"/>
      <c r="F47" s="153"/>
      <c r="G47" s="153"/>
      <c r="H47" s="153"/>
      <c r="I47" s="153"/>
      <c r="J47" s="40">
        <f>SUM(J48:J50)</f>
        <v>1435000</v>
      </c>
      <c r="K47" s="40">
        <f>SUM(K48:K50)</f>
        <v>0</v>
      </c>
    </row>
    <row r="48" spans="2:11" x14ac:dyDescent="0.35">
      <c r="B48" s="146" t="s">
        <v>76</v>
      </c>
      <c r="C48" s="147"/>
      <c r="D48" s="147"/>
      <c r="E48" s="147"/>
      <c r="F48" s="147"/>
      <c r="G48" s="147"/>
      <c r="H48" s="147"/>
      <c r="I48" s="147"/>
      <c r="J48" s="31">
        <v>1435000</v>
      </c>
      <c r="K48" s="39"/>
    </row>
    <row r="49" spans="1:11" x14ac:dyDescent="0.35">
      <c r="B49" s="146"/>
      <c r="C49" s="147"/>
      <c r="D49" s="147"/>
      <c r="E49" s="147"/>
      <c r="F49" s="147"/>
      <c r="G49" s="147"/>
      <c r="H49" s="147"/>
      <c r="I49" s="147"/>
      <c r="J49" s="32"/>
      <c r="K49" s="38"/>
    </row>
    <row r="50" spans="1:11" ht="15" thickBot="1" x14ac:dyDescent="0.4">
      <c r="B50" s="146"/>
      <c r="C50" s="147"/>
      <c r="D50" s="147"/>
      <c r="E50" s="147"/>
      <c r="F50" s="147"/>
      <c r="G50" s="147"/>
      <c r="H50" s="147"/>
      <c r="I50" s="147"/>
      <c r="J50" s="32"/>
      <c r="K50" s="38"/>
    </row>
    <row r="51" spans="1:11" ht="15" thickBot="1" x14ac:dyDescent="0.4">
      <c r="B51" s="23" t="s">
        <v>28</v>
      </c>
      <c r="C51" s="152" t="s">
        <v>29</v>
      </c>
      <c r="D51" s="153"/>
      <c r="E51" s="153"/>
      <c r="F51" s="153"/>
      <c r="G51" s="153"/>
      <c r="H51" s="153"/>
      <c r="I51" s="153"/>
      <c r="J51" s="40">
        <f>SUM(J52:J57)</f>
        <v>465000</v>
      </c>
      <c r="K51" s="40">
        <f>SUM(K52:K57)</f>
        <v>0</v>
      </c>
    </row>
    <row r="52" spans="1:11" x14ac:dyDescent="0.35">
      <c r="B52" s="146" t="s">
        <v>83</v>
      </c>
      <c r="C52" s="147"/>
      <c r="D52" s="147"/>
      <c r="E52" s="147"/>
      <c r="F52" s="147"/>
      <c r="G52" s="147"/>
      <c r="H52" s="147"/>
      <c r="I52" s="147"/>
      <c r="J52" s="31">
        <v>65000</v>
      </c>
      <c r="K52" s="39"/>
    </row>
    <row r="53" spans="1:11" s="81" customFormat="1" x14ac:dyDescent="0.35">
      <c r="B53" s="146" t="s">
        <v>81</v>
      </c>
      <c r="C53" s="147"/>
      <c r="D53" s="147"/>
      <c r="E53" s="147"/>
      <c r="F53" s="147"/>
      <c r="G53" s="147"/>
      <c r="H53" s="147"/>
      <c r="I53" s="148"/>
      <c r="J53" s="31">
        <v>65000</v>
      </c>
      <c r="K53" s="39"/>
    </row>
    <row r="54" spans="1:11" s="81" customFormat="1" x14ac:dyDescent="0.35">
      <c r="B54" s="146" t="s">
        <v>82</v>
      </c>
      <c r="C54" s="147"/>
      <c r="D54" s="147"/>
      <c r="E54" s="147"/>
      <c r="F54" s="147"/>
      <c r="G54" s="147"/>
      <c r="H54" s="147"/>
      <c r="I54" s="148"/>
      <c r="J54" s="31">
        <v>65000</v>
      </c>
      <c r="K54" s="39"/>
    </row>
    <row r="55" spans="1:11" s="81" customFormat="1" x14ac:dyDescent="0.35">
      <c r="B55" s="146" t="s">
        <v>84</v>
      </c>
      <c r="C55" s="147"/>
      <c r="D55" s="147"/>
      <c r="E55" s="147"/>
      <c r="F55" s="147"/>
      <c r="G55" s="147"/>
      <c r="H55" s="147"/>
      <c r="I55" s="148"/>
      <c r="J55" s="31">
        <v>65000</v>
      </c>
      <c r="K55" s="39"/>
    </row>
    <row r="56" spans="1:11" x14ac:dyDescent="0.35">
      <c r="B56" s="146" t="s">
        <v>77</v>
      </c>
      <c r="C56" s="147"/>
      <c r="D56" s="147"/>
      <c r="E56" s="147"/>
      <c r="F56" s="147"/>
      <c r="G56" s="147"/>
      <c r="H56" s="147"/>
      <c r="I56" s="147"/>
      <c r="J56" s="32">
        <v>90000</v>
      </c>
      <c r="K56" s="38"/>
    </row>
    <row r="57" spans="1:11" ht="15" thickBot="1" x14ac:dyDescent="0.4">
      <c r="B57" s="146" t="s">
        <v>78</v>
      </c>
      <c r="C57" s="147"/>
      <c r="D57" s="147"/>
      <c r="E57" s="147"/>
      <c r="F57" s="147"/>
      <c r="G57" s="147"/>
      <c r="H57" s="147"/>
      <c r="I57" s="147"/>
      <c r="J57" s="32">
        <v>115000</v>
      </c>
      <c r="K57" s="38"/>
    </row>
    <row r="58" spans="1:11" ht="15" thickBot="1" x14ac:dyDescent="0.4">
      <c r="B58" s="23" t="s">
        <v>30</v>
      </c>
      <c r="C58" s="152" t="s">
        <v>31</v>
      </c>
      <c r="D58" s="153"/>
      <c r="E58" s="153"/>
      <c r="F58" s="153"/>
      <c r="G58" s="153"/>
      <c r="H58" s="153"/>
      <c r="I58" s="153"/>
      <c r="J58" s="40">
        <f>SUM(J59:J62)</f>
        <v>0</v>
      </c>
      <c r="K58" s="40">
        <f>SUM(K59:K62)</f>
        <v>0</v>
      </c>
    </row>
    <row r="59" spans="1:11" x14ac:dyDescent="0.35">
      <c r="B59" s="146"/>
      <c r="C59" s="147"/>
      <c r="D59" s="147"/>
      <c r="E59" s="147"/>
      <c r="F59" s="147"/>
      <c r="G59" s="147"/>
      <c r="H59" s="147"/>
      <c r="I59" s="147"/>
      <c r="J59" s="31"/>
      <c r="K59" s="39"/>
    </row>
    <row r="60" spans="1:11" x14ac:dyDescent="0.35">
      <c r="B60" s="146"/>
      <c r="C60" s="147"/>
      <c r="D60" s="147"/>
      <c r="E60" s="147"/>
      <c r="F60" s="147"/>
      <c r="G60" s="147"/>
      <c r="H60" s="147"/>
      <c r="I60" s="147"/>
      <c r="J60" s="32"/>
      <c r="K60" s="38"/>
    </row>
    <row r="61" spans="1:11" ht="15" thickBot="1" x14ac:dyDescent="0.4">
      <c r="B61" s="146"/>
      <c r="C61" s="147"/>
      <c r="D61" s="147"/>
      <c r="E61" s="147"/>
      <c r="F61" s="147"/>
      <c r="G61" s="147"/>
      <c r="H61" s="147"/>
      <c r="I61" s="147"/>
      <c r="J61" s="41"/>
      <c r="K61" s="42"/>
    </row>
    <row r="62" spans="1:11" ht="40.5" customHeight="1" thickBot="1" x14ac:dyDescent="0.4">
      <c r="B62" s="133" t="s">
        <v>70</v>
      </c>
      <c r="C62" s="133"/>
      <c r="D62" s="133"/>
      <c r="E62" s="133"/>
      <c r="F62" s="133"/>
      <c r="G62" s="133"/>
      <c r="H62" s="133"/>
      <c r="I62" s="134"/>
      <c r="J62" s="43"/>
      <c r="K62" s="44"/>
    </row>
    <row r="63" spans="1:11" ht="38.25" customHeight="1" thickBot="1" x14ac:dyDescent="0.4">
      <c r="A63" s="15" t="s">
        <v>24</v>
      </c>
      <c r="B63" s="149" t="s">
        <v>32</v>
      </c>
      <c r="C63" s="150"/>
      <c r="D63" s="150"/>
      <c r="E63" s="150"/>
      <c r="F63" s="150"/>
      <c r="G63" s="150"/>
      <c r="H63" s="150"/>
      <c r="I63" s="151"/>
      <c r="J63" s="20">
        <f>SUM(J64:J65)</f>
        <v>0</v>
      </c>
      <c r="K63" s="20">
        <f>SUM(K64:K65)</f>
        <v>0</v>
      </c>
    </row>
    <row r="64" spans="1:11" x14ac:dyDescent="0.35">
      <c r="B64" s="3" t="s">
        <v>33</v>
      </c>
      <c r="J64" s="32"/>
      <c r="K64" s="30"/>
    </row>
    <row r="65" spans="1:11" x14ac:dyDescent="0.35">
      <c r="B65" s="45" t="s">
        <v>7</v>
      </c>
      <c r="C65" s="29" t="s">
        <v>34</v>
      </c>
      <c r="D65" s="29"/>
      <c r="E65" s="29"/>
      <c r="F65" s="29"/>
      <c r="G65" s="29"/>
      <c r="H65" s="29"/>
      <c r="I65" s="30"/>
      <c r="J65" s="35"/>
      <c r="K65" s="35"/>
    </row>
    <row r="66" spans="1:11" x14ac:dyDescent="0.35">
      <c r="B66" s="45" t="s">
        <v>9</v>
      </c>
      <c r="C66" s="29" t="s">
        <v>35</v>
      </c>
      <c r="D66" s="29"/>
      <c r="E66" s="29"/>
      <c r="F66" s="29"/>
      <c r="G66" s="29"/>
      <c r="H66" s="29"/>
      <c r="I66" s="30"/>
      <c r="J66" s="35"/>
      <c r="K66" s="35"/>
    </row>
    <row r="67" spans="1:11" ht="15" thickBot="1" x14ac:dyDescent="0.4"/>
    <row r="68" spans="1:11" ht="15" thickBot="1" x14ac:dyDescent="0.4">
      <c r="A68" s="46" t="s">
        <v>36</v>
      </c>
      <c r="B68" s="154" t="s">
        <v>37</v>
      </c>
      <c r="C68" s="155"/>
      <c r="D68" s="155"/>
      <c r="E68" s="155"/>
      <c r="F68" s="47"/>
      <c r="G68" s="47"/>
      <c r="H68" s="48"/>
      <c r="I68" s="48"/>
      <c r="J68" s="55">
        <f>J20+J25+J29+J63</f>
        <v>3000000</v>
      </c>
      <c r="K68" s="55">
        <f>K20+K25+K29+K63</f>
        <v>0</v>
      </c>
    </row>
    <row r="69" spans="1:11" ht="15" thickBot="1" x14ac:dyDescent="0.4"/>
    <row r="70" spans="1:11" ht="15.75" customHeight="1" thickBot="1" x14ac:dyDescent="0.4">
      <c r="A70" s="15" t="s">
        <v>26</v>
      </c>
      <c r="B70" s="159" t="s">
        <v>38</v>
      </c>
      <c r="C70" s="160"/>
      <c r="D70" s="160"/>
      <c r="E70" s="160"/>
      <c r="F70" s="160"/>
      <c r="G70" s="160"/>
      <c r="H70" s="160"/>
      <c r="I70" s="161"/>
      <c r="J70" s="20">
        <f>SUM(J71:J72)</f>
        <v>0</v>
      </c>
      <c r="K70" s="20">
        <f>SUM(K71:K72)</f>
        <v>0</v>
      </c>
    </row>
    <row r="71" spans="1:11" x14ac:dyDescent="0.35">
      <c r="B71" s="164"/>
      <c r="C71" s="165"/>
      <c r="D71" s="165"/>
      <c r="E71" s="165"/>
      <c r="F71" s="165"/>
      <c r="G71" s="165"/>
      <c r="H71" s="165"/>
      <c r="I71" s="166"/>
      <c r="J71" s="53"/>
      <c r="K71" s="53"/>
    </row>
    <row r="72" spans="1:11" ht="15" thickBot="1" x14ac:dyDescent="0.4">
      <c r="B72" s="167"/>
      <c r="C72" s="168"/>
      <c r="D72" s="168"/>
      <c r="E72" s="168"/>
      <c r="F72" s="168"/>
      <c r="G72" s="168"/>
      <c r="H72" s="168"/>
      <c r="I72" s="169"/>
      <c r="J72" s="54"/>
      <c r="K72" s="54"/>
    </row>
    <row r="73" spans="1:11" ht="15" thickBot="1" x14ac:dyDescent="0.4">
      <c r="A73" s="15" t="s">
        <v>28</v>
      </c>
      <c r="B73" s="162" t="s">
        <v>39</v>
      </c>
      <c r="C73" s="162"/>
      <c r="D73" s="162"/>
      <c r="E73" s="162"/>
      <c r="F73" s="162"/>
      <c r="G73" s="162"/>
      <c r="H73" s="162"/>
      <c r="I73" s="163"/>
      <c r="J73" s="20">
        <f>SUM(J74:J76)</f>
        <v>0</v>
      </c>
      <c r="K73" s="20">
        <f>SUM(K74:K75)</f>
        <v>0</v>
      </c>
    </row>
    <row r="74" spans="1:11" x14ac:dyDescent="0.35">
      <c r="B74" s="164"/>
      <c r="C74" s="165"/>
      <c r="D74" s="165"/>
      <c r="E74" s="165"/>
      <c r="F74" s="165"/>
      <c r="G74" s="165"/>
      <c r="H74" s="165"/>
      <c r="I74" s="166"/>
      <c r="J74" s="14"/>
      <c r="K74" s="14"/>
    </row>
    <row r="75" spans="1:11" x14ac:dyDescent="0.35">
      <c r="B75" s="146"/>
      <c r="C75" s="147"/>
      <c r="D75" s="147"/>
      <c r="E75" s="147"/>
      <c r="F75" s="147"/>
      <c r="G75" s="147"/>
      <c r="H75" s="147"/>
      <c r="I75" s="148"/>
      <c r="J75" s="14"/>
      <c r="K75" s="14"/>
    </row>
    <row r="76" spans="1:11" ht="15" thickBot="1" x14ac:dyDescent="0.4">
      <c r="B76" s="146"/>
      <c r="C76" s="147"/>
      <c r="D76" s="147"/>
      <c r="E76" s="147"/>
      <c r="F76" s="147"/>
      <c r="G76" s="147"/>
      <c r="H76" s="147"/>
      <c r="I76" s="148"/>
      <c r="J76" s="14"/>
      <c r="K76" s="14"/>
    </row>
    <row r="77" spans="1:11" ht="38.25" customHeight="1" thickBot="1" x14ac:dyDescent="0.4">
      <c r="A77" s="15" t="s">
        <v>30</v>
      </c>
      <c r="B77" s="156" t="s">
        <v>40</v>
      </c>
      <c r="C77" s="157"/>
      <c r="D77" s="157"/>
      <c r="E77" s="157"/>
      <c r="F77" s="157"/>
      <c r="G77" s="157"/>
      <c r="H77" s="157"/>
      <c r="I77" s="158"/>
      <c r="J77" s="20">
        <f>SUM(J78:J80)</f>
        <v>0</v>
      </c>
      <c r="K77" s="20">
        <f>SUM(K78:K79)</f>
        <v>0</v>
      </c>
    </row>
    <row r="78" spans="1:11" x14ac:dyDescent="0.35">
      <c r="B78" s="3" t="s">
        <v>33</v>
      </c>
    </row>
    <row r="79" spans="1:11" x14ac:dyDescent="0.35">
      <c r="B79" s="45" t="s">
        <v>7</v>
      </c>
      <c r="C79" s="144" t="s">
        <v>34</v>
      </c>
      <c r="D79" s="144"/>
      <c r="E79" s="144"/>
      <c r="F79" s="144"/>
      <c r="G79" s="144"/>
      <c r="H79" s="144"/>
      <c r="I79" s="145"/>
      <c r="J79" s="35"/>
      <c r="K79" s="35"/>
    </row>
    <row r="80" spans="1:11" x14ac:dyDescent="0.35">
      <c r="B80" s="45" t="s">
        <v>9</v>
      </c>
      <c r="C80" s="144" t="s">
        <v>35</v>
      </c>
      <c r="D80" s="144"/>
      <c r="E80" s="144"/>
      <c r="F80" s="144"/>
      <c r="G80" s="144"/>
      <c r="H80" s="144"/>
      <c r="I80" s="145"/>
      <c r="J80" s="35"/>
      <c r="K80" s="35"/>
    </row>
    <row r="81" spans="1:11" ht="15" thickBot="1" x14ac:dyDescent="0.4"/>
    <row r="82" spans="1:11" ht="30.75" customHeight="1" thickBot="1" x14ac:dyDescent="0.4">
      <c r="A82" s="46" t="s">
        <v>41</v>
      </c>
      <c r="B82" s="154" t="s">
        <v>42</v>
      </c>
      <c r="C82" s="155"/>
      <c r="D82" s="155"/>
      <c r="E82" s="155"/>
      <c r="F82" s="47"/>
      <c r="G82" s="47"/>
      <c r="H82" s="48"/>
      <c r="I82" s="48"/>
      <c r="J82" s="55">
        <f>J70+J73+J77</f>
        <v>0</v>
      </c>
      <c r="K82" s="55">
        <f>K70+K73+K77</f>
        <v>0</v>
      </c>
    </row>
    <row r="84" spans="1:11" ht="15" thickBot="1" x14ac:dyDescent="0.4"/>
    <row r="85" spans="1:11" ht="30.75" customHeight="1" thickBot="1" x14ac:dyDescent="0.4">
      <c r="A85" s="46" t="s">
        <v>43</v>
      </c>
      <c r="B85" s="170" t="s">
        <v>44</v>
      </c>
      <c r="C85" s="171"/>
      <c r="D85" s="171"/>
      <c r="E85" s="171"/>
      <c r="F85" s="171"/>
      <c r="G85" s="171"/>
      <c r="H85" s="171"/>
      <c r="I85" s="172"/>
      <c r="J85" s="55"/>
      <c r="K85" s="55"/>
    </row>
    <row r="86" spans="1:11" ht="15" thickBot="1" x14ac:dyDescent="0.4">
      <c r="A86" s="9"/>
      <c r="B86" s="58"/>
      <c r="C86" s="8"/>
      <c r="D86" s="8"/>
      <c r="E86" s="8"/>
      <c r="F86" s="8"/>
      <c r="G86" s="8"/>
      <c r="H86" s="8"/>
      <c r="I86" s="8"/>
      <c r="J86" s="8"/>
      <c r="K86" s="59"/>
    </row>
    <row r="87" spans="1:11" s="56" customFormat="1" ht="17.25" customHeight="1" thickBot="1" x14ac:dyDescent="0.35">
      <c r="A87" s="173" t="s">
        <v>45</v>
      </c>
      <c r="B87" s="174"/>
      <c r="C87" s="174"/>
      <c r="D87" s="174"/>
      <c r="E87" s="174"/>
      <c r="F87" s="174"/>
      <c r="G87" s="174"/>
      <c r="H87" s="174"/>
      <c r="I87" s="175"/>
      <c r="J87" s="57">
        <f>J68+J82+J85</f>
        <v>3000000</v>
      </c>
      <c r="K87" s="57">
        <f>K68+K82+K85</f>
        <v>0</v>
      </c>
    </row>
    <row r="89" spans="1:11" ht="25.5" customHeight="1" x14ac:dyDescent="0.35">
      <c r="A89" s="176" t="s">
        <v>46</v>
      </c>
      <c r="B89" s="176"/>
      <c r="C89" s="176"/>
      <c r="D89" s="176"/>
      <c r="E89" s="176"/>
      <c r="F89" s="176"/>
      <c r="G89" s="176"/>
      <c r="H89" s="176"/>
      <c r="I89" s="176"/>
      <c r="J89" s="176"/>
    </row>
    <row r="90" spans="1:11" ht="15" thickBot="1" x14ac:dyDescent="0.4"/>
    <row r="91" spans="1:11" ht="15.5" thickTop="1" thickBot="1" x14ac:dyDescent="0.4">
      <c r="A91" s="177" t="s">
        <v>47</v>
      </c>
      <c r="B91" s="178"/>
      <c r="C91" s="178"/>
      <c r="D91" s="178"/>
      <c r="E91" s="178"/>
      <c r="F91" s="178"/>
      <c r="G91" s="178"/>
      <c r="H91" s="178"/>
      <c r="I91" s="178"/>
      <c r="J91" s="179"/>
    </row>
    <row r="92" spans="1:11" ht="15" thickTop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1" x14ac:dyDescent="0.35">
      <c r="A93" s="180" t="s">
        <v>48</v>
      </c>
      <c r="B93" s="180"/>
      <c r="C93" s="180"/>
      <c r="D93" s="180"/>
      <c r="E93" s="180"/>
      <c r="F93" s="180"/>
      <c r="G93" s="180"/>
      <c r="H93" s="180"/>
      <c r="I93" s="180"/>
      <c r="J93" s="180"/>
      <c r="K93" s="10"/>
    </row>
    <row r="94" spans="1:11" x14ac:dyDescent="0.35">
      <c r="A94" s="11"/>
      <c r="B94" s="11"/>
      <c r="C94" s="11"/>
      <c r="D94" s="11"/>
      <c r="E94" s="11"/>
      <c r="F94" s="11"/>
      <c r="G94" s="11"/>
      <c r="H94" s="11"/>
      <c r="I94" s="10"/>
      <c r="J94" s="10"/>
      <c r="K94" s="10"/>
    </row>
    <row r="95" spans="1:11" x14ac:dyDescent="0.35">
      <c r="A95" s="11"/>
      <c r="B95" s="181" t="s">
        <v>49</v>
      </c>
      <c r="C95" s="181"/>
      <c r="D95" s="76">
        <v>113000</v>
      </c>
      <c r="E95" s="11" t="s">
        <v>50</v>
      </c>
      <c r="F95" s="11" t="s">
        <v>51</v>
      </c>
      <c r="G95" s="11"/>
      <c r="H95" s="11">
        <v>0</v>
      </c>
      <c r="I95" s="10" t="s">
        <v>50</v>
      </c>
      <c r="J95" s="10"/>
      <c r="K95" s="10"/>
    </row>
    <row r="96" spans="1:11" x14ac:dyDescent="0.35">
      <c r="A96" s="11"/>
      <c r="B96" s="181" t="s">
        <v>52</v>
      </c>
      <c r="C96" s="181"/>
      <c r="D96" s="76">
        <v>178000</v>
      </c>
      <c r="E96" s="11" t="s">
        <v>50</v>
      </c>
      <c r="F96" s="181" t="s">
        <v>53</v>
      </c>
      <c r="G96" s="181"/>
      <c r="H96" s="76">
        <v>0</v>
      </c>
      <c r="I96" s="10" t="s">
        <v>50</v>
      </c>
      <c r="J96" s="10"/>
      <c r="K96" s="10"/>
    </row>
    <row r="97" spans="1:14" x14ac:dyDescent="0.35">
      <c r="A97" s="11"/>
      <c r="B97" s="181" t="s">
        <v>54</v>
      </c>
      <c r="C97" s="181"/>
      <c r="D97" s="76">
        <v>218000</v>
      </c>
      <c r="E97" s="11" t="s">
        <v>50</v>
      </c>
      <c r="F97" s="181" t="s">
        <v>55</v>
      </c>
      <c r="G97" s="181"/>
      <c r="H97" s="76">
        <v>113000</v>
      </c>
      <c r="I97" s="10" t="s">
        <v>50</v>
      </c>
      <c r="J97" s="10"/>
      <c r="K97" s="10"/>
      <c r="M97" s="77"/>
    </row>
    <row r="98" spans="1:14" x14ac:dyDescent="0.35">
      <c r="A98" s="11"/>
      <c r="B98" s="181" t="s">
        <v>56</v>
      </c>
      <c r="C98" s="181"/>
      <c r="D98" s="76">
        <v>113000</v>
      </c>
      <c r="E98" s="11" t="s">
        <v>50</v>
      </c>
      <c r="F98" s="181" t="s">
        <v>57</v>
      </c>
      <c r="G98" s="181"/>
      <c r="H98" s="76">
        <v>342000</v>
      </c>
      <c r="I98" s="10" t="s">
        <v>50</v>
      </c>
      <c r="J98" s="10"/>
      <c r="K98" s="10"/>
    </row>
    <row r="99" spans="1:14" x14ac:dyDescent="0.35">
      <c r="A99" s="11"/>
      <c r="B99" s="181" t="s">
        <v>58</v>
      </c>
      <c r="C99" s="181"/>
      <c r="D99" s="76">
        <v>253000</v>
      </c>
      <c r="E99" s="11" t="s">
        <v>50</v>
      </c>
      <c r="F99" s="181" t="s">
        <v>59</v>
      </c>
      <c r="G99" s="181"/>
      <c r="H99" s="76">
        <v>1548000</v>
      </c>
      <c r="I99" s="10" t="s">
        <v>50</v>
      </c>
      <c r="J99" s="10"/>
      <c r="K99" s="10"/>
    </row>
    <row r="100" spans="1:14" x14ac:dyDescent="0.35">
      <c r="A100" s="11"/>
      <c r="B100" s="181" t="s">
        <v>60</v>
      </c>
      <c r="C100" s="181"/>
      <c r="D100" s="76">
        <v>0</v>
      </c>
      <c r="E100" s="11" t="s">
        <v>50</v>
      </c>
      <c r="F100" s="181" t="s">
        <v>61</v>
      </c>
      <c r="G100" s="181"/>
      <c r="H100" s="78">
        <v>113000</v>
      </c>
      <c r="I100" s="10" t="s">
        <v>50</v>
      </c>
      <c r="J100" s="10"/>
      <c r="K100" s="10"/>
    </row>
    <row r="101" spans="1:14" x14ac:dyDescent="0.35">
      <c r="A101" s="11"/>
      <c r="B101" s="10"/>
      <c r="C101" s="11"/>
      <c r="D101" s="11"/>
      <c r="E101" s="11"/>
      <c r="F101" s="11"/>
      <c r="G101" s="11"/>
      <c r="H101" s="11"/>
      <c r="I101" s="10"/>
      <c r="J101" s="10"/>
      <c r="K101" s="10"/>
      <c r="M101" s="79"/>
      <c r="N101" s="79"/>
    </row>
    <row r="102" spans="1:14" ht="27" customHeight="1" x14ac:dyDescent="0.35">
      <c r="A102" s="183" t="s">
        <v>62</v>
      </c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M102" s="79"/>
      <c r="N102" s="80"/>
    </row>
    <row r="103" spans="1:14" x14ac:dyDescent="0.35">
      <c r="A103" s="11"/>
      <c r="B103" s="10"/>
      <c r="C103" s="11"/>
      <c r="D103" s="11"/>
      <c r="E103" s="11"/>
      <c r="F103" s="11"/>
      <c r="G103" s="11"/>
      <c r="H103" s="11"/>
      <c r="I103" s="10"/>
      <c r="J103" s="10"/>
      <c r="K103" s="10"/>
      <c r="M103" s="79"/>
      <c r="N103" s="80"/>
    </row>
    <row r="104" spans="1:14" x14ac:dyDescent="0.35">
      <c r="A104" s="11"/>
      <c r="B104" s="12" t="s">
        <v>71</v>
      </c>
      <c r="C104" s="11"/>
      <c r="D104" s="11"/>
      <c r="E104" s="11" t="s">
        <v>50</v>
      </c>
      <c r="F104" s="11"/>
      <c r="G104" s="11"/>
      <c r="H104" s="11"/>
      <c r="I104" s="10"/>
      <c r="J104" s="10"/>
      <c r="K104" s="10"/>
      <c r="M104" s="79"/>
      <c r="N104" s="80"/>
    </row>
    <row r="105" spans="1:14" x14ac:dyDescent="0.35">
      <c r="A105" s="10"/>
      <c r="B105" s="12" t="s">
        <v>63</v>
      </c>
      <c r="C105" s="10"/>
      <c r="D105" s="11"/>
      <c r="E105" s="11" t="s">
        <v>50</v>
      </c>
      <c r="F105" s="10"/>
      <c r="G105" s="10"/>
      <c r="H105" s="10"/>
      <c r="I105" s="10"/>
      <c r="J105" s="10"/>
      <c r="K105" s="10"/>
      <c r="M105" s="79"/>
      <c r="N105" s="80"/>
    </row>
    <row r="106" spans="1:14" x14ac:dyDescent="0.35">
      <c r="A106" s="10"/>
      <c r="B106" s="12" t="s">
        <v>63</v>
      </c>
      <c r="C106" s="10"/>
      <c r="D106" s="11"/>
      <c r="E106" s="11" t="s">
        <v>50</v>
      </c>
      <c r="F106" s="10"/>
      <c r="G106" s="10"/>
      <c r="H106" s="10"/>
      <c r="I106" s="10"/>
      <c r="J106" s="10"/>
      <c r="K106" s="10"/>
      <c r="M106" s="79"/>
      <c r="N106" s="80"/>
    </row>
    <row r="107" spans="1:14" x14ac:dyDescent="0.35">
      <c r="A107" s="10"/>
      <c r="B107" s="12" t="s">
        <v>63</v>
      </c>
      <c r="C107" s="10"/>
      <c r="D107" s="11"/>
      <c r="E107" s="11" t="s">
        <v>50</v>
      </c>
      <c r="F107" s="10"/>
      <c r="G107" s="10"/>
      <c r="H107" s="10"/>
      <c r="I107" s="10"/>
      <c r="J107" s="10"/>
      <c r="K107" s="10"/>
      <c r="M107" s="79"/>
      <c r="N107" s="80"/>
    </row>
    <row r="108" spans="1:14" x14ac:dyDescent="0.35">
      <c r="A108" s="10"/>
      <c r="B108" s="12" t="s">
        <v>63</v>
      </c>
      <c r="C108" s="10"/>
      <c r="D108" s="11"/>
      <c r="E108" s="11" t="s">
        <v>50</v>
      </c>
      <c r="F108" s="10"/>
      <c r="G108" s="10"/>
      <c r="H108" s="10"/>
      <c r="I108" s="10"/>
      <c r="J108" s="10"/>
      <c r="K108" s="10"/>
      <c r="M108" s="79"/>
      <c r="N108" s="80"/>
    </row>
    <row r="109" spans="1:14" x14ac:dyDescent="0.35">
      <c r="M109" s="79"/>
      <c r="N109" s="80"/>
    </row>
    <row r="112" spans="1:14" ht="15" thickBot="1" x14ac:dyDescent="0.4">
      <c r="A112" s="184"/>
      <c r="B112" s="184"/>
      <c r="C112" s="184"/>
      <c r="D112" s="184"/>
      <c r="E112" s="184"/>
      <c r="F112" s="13" t="s">
        <v>64</v>
      </c>
      <c r="H112" s="6"/>
      <c r="I112" s="6"/>
      <c r="J112" s="6"/>
    </row>
    <row r="113" spans="1:11" x14ac:dyDescent="0.35">
      <c r="H113" s="185" t="s">
        <v>65</v>
      </c>
      <c r="I113" s="185"/>
      <c r="J113" s="185"/>
    </row>
    <row r="114" spans="1:11" x14ac:dyDescent="0.35">
      <c r="A114" s="186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</row>
    <row r="115" spans="1:11" ht="26.25" customHeight="1" x14ac:dyDescent="0.35">
      <c r="A115" s="187" t="s">
        <v>66</v>
      </c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</row>
    <row r="116" spans="1:11" ht="15.5" x14ac:dyDescent="0.35">
      <c r="A116" s="182" t="s">
        <v>67</v>
      </c>
      <c r="B116" s="182"/>
      <c r="C116" s="182"/>
      <c r="D116" s="182"/>
      <c r="E116" s="182"/>
      <c r="F116" s="182"/>
      <c r="G116" s="182"/>
    </row>
  </sheetData>
  <mergeCells count="94">
    <mergeCell ref="C80:I80"/>
    <mergeCell ref="C79:I79"/>
    <mergeCell ref="B27:I27"/>
    <mergeCell ref="B38:I38"/>
    <mergeCell ref="B40:I40"/>
    <mergeCell ref="B61:I61"/>
    <mergeCell ref="B42:I42"/>
    <mergeCell ref="B44:I44"/>
    <mergeCell ref="B45:I45"/>
    <mergeCell ref="B46:I46"/>
    <mergeCell ref="B48:I48"/>
    <mergeCell ref="B49:I49"/>
    <mergeCell ref="C43:I43"/>
    <mergeCell ref="B52:I52"/>
    <mergeCell ref="B56:I56"/>
    <mergeCell ref="B57:I57"/>
    <mergeCell ref="B32:I32"/>
    <mergeCell ref="B33:I33"/>
    <mergeCell ref="B34:I34"/>
    <mergeCell ref="B36:I36"/>
    <mergeCell ref="B37:I37"/>
    <mergeCell ref="A116:G116"/>
    <mergeCell ref="B98:C98"/>
    <mergeCell ref="F98:G98"/>
    <mergeCell ref="B99:C99"/>
    <mergeCell ref="F99:G99"/>
    <mergeCell ref="B100:C100"/>
    <mergeCell ref="F100:G100"/>
    <mergeCell ref="A102:K102"/>
    <mergeCell ref="A112:E112"/>
    <mergeCell ref="H113:J113"/>
    <mergeCell ref="A114:K114"/>
    <mergeCell ref="A115:K115"/>
    <mergeCell ref="A93:J93"/>
    <mergeCell ref="B95:C95"/>
    <mergeCell ref="B96:C96"/>
    <mergeCell ref="F96:G96"/>
    <mergeCell ref="B97:C97"/>
    <mergeCell ref="F97:G97"/>
    <mergeCell ref="B82:E82"/>
    <mergeCell ref="B85:I85"/>
    <mergeCell ref="A87:I87"/>
    <mergeCell ref="A89:J89"/>
    <mergeCell ref="A91:J91"/>
    <mergeCell ref="B68:E68"/>
    <mergeCell ref="B77:I77"/>
    <mergeCell ref="B70:I70"/>
    <mergeCell ref="B73:I73"/>
    <mergeCell ref="B71:I71"/>
    <mergeCell ref="B72:I72"/>
    <mergeCell ref="B74:I74"/>
    <mergeCell ref="B75:I75"/>
    <mergeCell ref="B76:I76"/>
    <mergeCell ref="B63:I63"/>
    <mergeCell ref="C47:I47"/>
    <mergeCell ref="C51:I51"/>
    <mergeCell ref="C58:I58"/>
    <mergeCell ref="B50:I50"/>
    <mergeCell ref="B59:I59"/>
    <mergeCell ref="B60:I60"/>
    <mergeCell ref="B53:I53"/>
    <mergeCell ref="B54:I54"/>
    <mergeCell ref="B55:I55"/>
    <mergeCell ref="B13:I13"/>
    <mergeCell ref="A9:K9"/>
    <mergeCell ref="A16:K16"/>
    <mergeCell ref="B18:I18"/>
    <mergeCell ref="B62:I62"/>
    <mergeCell ref="B41:I41"/>
    <mergeCell ref="B14:I14"/>
    <mergeCell ref="B28:I28"/>
    <mergeCell ref="C31:I31"/>
    <mergeCell ref="C35:I35"/>
    <mergeCell ref="C39:I39"/>
    <mergeCell ref="B21:I21"/>
    <mergeCell ref="B22:I22"/>
    <mergeCell ref="B23:I23"/>
    <mergeCell ref="B24:I24"/>
    <mergeCell ref="B26:I26"/>
    <mergeCell ref="A1:K1"/>
    <mergeCell ref="A5:D5"/>
    <mergeCell ref="A6:D6"/>
    <mergeCell ref="B11:I11"/>
    <mergeCell ref="B12:I12"/>
    <mergeCell ref="A7:D7"/>
    <mergeCell ref="A2:H2"/>
    <mergeCell ref="A3:H3"/>
    <mergeCell ref="I2:I3"/>
    <mergeCell ref="J2:J3"/>
    <mergeCell ref="K2:K3"/>
    <mergeCell ref="E5:K5"/>
    <mergeCell ref="I4:K4"/>
    <mergeCell ref="E6:K6"/>
    <mergeCell ref="E7:K7"/>
  </mergeCells>
  <pageMargins left="0.7" right="0.7" top="0.75" bottom="0.75" header="0.3" footer="0.3"/>
  <pageSetup paperSize="9" scale="73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2" sqref="A12"/>
    </sheetView>
  </sheetViews>
  <sheetFormatPr defaultRowHeight="14.5" x14ac:dyDescent="0.35"/>
  <cols>
    <col min="1" max="1" width="38.453125" bestFit="1" customWidth="1"/>
    <col min="2" max="2" width="12.453125" bestFit="1" customWidth="1"/>
  </cols>
  <sheetData>
    <row r="1" spans="1:2" ht="21" x14ac:dyDescent="0.5">
      <c r="A1" s="87" t="s">
        <v>115</v>
      </c>
      <c r="B1" s="87" t="s">
        <v>91</v>
      </c>
    </row>
    <row r="2" spans="1:2" s="83" customFormat="1" ht="21" x14ac:dyDescent="0.5">
      <c r="A2" s="95" t="s">
        <v>85</v>
      </c>
      <c r="B2" s="95">
        <v>52000</v>
      </c>
    </row>
    <row r="3" spans="1:2" s="83" customFormat="1" ht="21" x14ac:dyDescent="0.5">
      <c r="A3" s="95" t="s">
        <v>117</v>
      </c>
      <c r="B3" s="95">
        <v>557400</v>
      </c>
    </row>
    <row r="4" spans="1:2" s="94" customFormat="1" ht="21" x14ac:dyDescent="0.5">
      <c r="A4" s="95" t="s">
        <v>132</v>
      </c>
      <c r="B4" s="95">
        <v>10000</v>
      </c>
    </row>
    <row r="5" spans="1:2" ht="21" x14ac:dyDescent="0.5">
      <c r="A5" s="86" t="s">
        <v>108</v>
      </c>
      <c r="B5" s="86">
        <v>50000</v>
      </c>
    </row>
    <row r="6" spans="1:2" ht="21" x14ac:dyDescent="0.5">
      <c r="A6" s="89" t="s">
        <v>97</v>
      </c>
      <c r="B6" s="89">
        <f>SUM(B2:B5)</f>
        <v>669400</v>
      </c>
    </row>
    <row r="7" spans="1:2" ht="21" x14ac:dyDescent="0.5">
      <c r="A7" s="86" t="s">
        <v>137</v>
      </c>
      <c r="B7" s="86">
        <v>113000</v>
      </c>
    </row>
    <row r="8" spans="1:2" ht="21" x14ac:dyDescent="0.5">
      <c r="A8" s="90" t="s">
        <v>99</v>
      </c>
      <c r="B8" s="90">
        <f>B7-B6</f>
        <v>-556400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7" sqref="B7"/>
    </sheetView>
  </sheetViews>
  <sheetFormatPr defaultRowHeight="14.5" x14ac:dyDescent="0.35"/>
  <cols>
    <col min="1" max="1" width="35.08984375" bestFit="1" customWidth="1"/>
    <col min="2" max="2" width="12.453125" bestFit="1" customWidth="1"/>
    <col min="3" max="3" width="13.08984375" bestFit="1" customWidth="1"/>
  </cols>
  <sheetData>
    <row r="1" spans="1:3" ht="21" x14ac:dyDescent="0.5">
      <c r="A1" s="87" t="s">
        <v>116</v>
      </c>
      <c r="B1" s="87" t="s">
        <v>91</v>
      </c>
    </row>
    <row r="2" spans="1:3" ht="21" x14ac:dyDescent="0.5">
      <c r="A2" s="95" t="s">
        <v>85</v>
      </c>
      <c r="B2" s="95">
        <v>52000</v>
      </c>
    </row>
    <row r="3" spans="1:3" s="94" customFormat="1" ht="21" x14ac:dyDescent="0.5">
      <c r="A3" s="95" t="s">
        <v>132</v>
      </c>
      <c r="B3" s="95">
        <v>10000</v>
      </c>
    </row>
    <row r="4" spans="1:3" ht="21" x14ac:dyDescent="0.5">
      <c r="A4" s="86" t="s">
        <v>108</v>
      </c>
      <c r="B4" s="86">
        <v>50000</v>
      </c>
    </row>
    <row r="5" spans="1:3" ht="21" x14ac:dyDescent="0.5">
      <c r="A5" s="89" t="s">
        <v>97</v>
      </c>
      <c r="B5" s="89">
        <f>SUM(B2:B4)</f>
        <v>112000</v>
      </c>
    </row>
    <row r="6" spans="1:3" ht="21" x14ac:dyDescent="0.5">
      <c r="A6" s="86" t="s">
        <v>138</v>
      </c>
      <c r="B6" s="86">
        <v>342000</v>
      </c>
    </row>
    <row r="7" spans="1:3" ht="21" x14ac:dyDescent="0.5">
      <c r="A7" s="90" t="s">
        <v>99</v>
      </c>
      <c r="B7" s="90">
        <f>B6-B5</f>
        <v>230000</v>
      </c>
    </row>
    <row r="10" spans="1:3" x14ac:dyDescent="0.35">
      <c r="A10" t="s">
        <v>121</v>
      </c>
      <c r="B10">
        <v>65000</v>
      </c>
    </row>
    <row r="11" spans="1:3" x14ac:dyDescent="0.35">
      <c r="A11" t="s">
        <v>122</v>
      </c>
      <c r="B11">
        <v>90000</v>
      </c>
    </row>
    <row r="12" spans="1:3" x14ac:dyDescent="0.35">
      <c r="B12">
        <f>SUM(B10:B11)</f>
        <v>155000</v>
      </c>
    </row>
    <row r="14" spans="1:3" x14ac:dyDescent="0.35">
      <c r="A14" s="97" t="s">
        <v>123</v>
      </c>
      <c r="B14" s="97" t="s">
        <v>124</v>
      </c>
      <c r="C14" s="97"/>
    </row>
    <row r="15" spans="1:3" x14ac:dyDescent="0.35">
      <c r="A15" s="97" t="s">
        <v>125</v>
      </c>
      <c r="B15" s="98">
        <v>540</v>
      </c>
      <c r="C15" s="99">
        <f>B15*333</f>
        <v>179820</v>
      </c>
    </row>
    <row r="16" spans="1:3" x14ac:dyDescent="0.35">
      <c r="A16" s="97" t="s">
        <v>126</v>
      </c>
      <c r="B16" s="97" t="s">
        <v>127</v>
      </c>
      <c r="C16" s="97">
        <v>40000</v>
      </c>
    </row>
    <row r="17" spans="1:3" x14ac:dyDescent="0.35">
      <c r="A17" s="97" t="s">
        <v>128</v>
      </c>
      <c r="B17" s="100">
        <v>175</v>
      </c>
      <c r="C17" s="99">
        <f>B17*333</f>
        <v>58275</v>
      </c>
    </row>
    <row r="18" spans="1:3" x14ac:dyDescent="0.35">
      <c r="A18" s="97" t="s">
        <v>129</v>
      </c>
      <c r="B18" s="100">
        <v>100</v>
      </c>
      <c r="C18" s="99">
        <f>B18*333</f>
        <v>33300</v>
      </c>
    </row>
    <row r="19" spans="1:3" x14ac:dyDescent="0.35">
      <c r="A19" s="97"/>
      <c r="B19" s="97"/>
      <c r="C19" s="99">
        <f>SUM(C15:C18)</f>
        <v>311395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6" sqref="D6"/>
    </sheetView>
  </sheetViews>
  <sheetFormatPr defaultRowHeight="14.5" x14ac:dyDescent="0.35"/>
  <cols>
    <col min="1" max="1" width="43" bestFit="1" customWidth="1"/>
    <col min="2" max="2" width="12.453125" bestFit="1" customWidth="1"/>
  </cols>
  <sheetData>
    <row r="1" spans="1:2" ht="21" x14ac:dyDescent="0.5">
      <c r="A1" s="87" t="s">
        <v>118</v>
      </c>
      <c r="B1" s="87" t="s">
        <v>91</v>
      </c>
    </row>
    <row r="2" spans="1:2" ht="21" x14ac:dyDescent="0.5">
      <c r="A2" s="95" t="s">
        <v>85</v>
      </c>
      <c r="B2" s="95">
        <v>52000</v>
      </c>
    </row>
    <row r="3" spans="1:2" s="94" customFormat="1" ht="21" x14ac:dyDescent="0.5">
      <c r="A3" s="95" t="s">
        <v>132</v>
      </c>
      <c r="B3" s="95">
        <v>10000</v>
      </c>
    </row>
    <row r="4" spans="1:2" ht="21" x14ac:dyDescent="0.5">
      <c r="A4" s="86" t="s">
        <v>108</v>
      </c>
      <c r="B4" s="86">
        <v>50000</v>
      </c>
    </row>
    <row r="5" spans="1:2" ht="21" x14ac:dyDescent="0.5">
      <c r="A5" s="89" t="s">
        <v>97</v>
      </c>
      <c r="B5" s="89">
        <f>SUM(B2:B4)</f>
        <v>112000</v>
      </c>
    </row>
    <row r="6" spans="1:2" ht="21" x14ac:dyDescent="0.5">
      <c r="A6" s="86" t="s">
        <v>139</v>
      </c>
      <c r="B6" s="86">
        <v>1548000</v>
      </c>
    </row>
    <row r="7" spans="1:2" ht="21" x14ac:dyDescent="0.5">
      <c r="A7" s="90" t="s">
        <v>99</v>
      </c>
      <c r="B7" s="90">
        <f>B6-B5</f>
        <v>1436000</v>
      </c>
    </row>
    <row r="9" spans="1:2" x14ac:dyDescent="0.35">
      <c r="A9" t="s">
        <v>120</v>
      </c>
      <c r="B9">
        <v>557400</v>
      </c>
    </row>
    <row r="10" spans="1:2" x14ac:dyDescent="0.35">
      <c r="A10" t="s">
        <v>119</v>
      </c>
      <c r="B10">
        <v>1436000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3" sqref="B13"/>
    </sheetView>
  </sheetViews>
  <sheetFormatPr defaultRowHeight="14.5" x14ac:dyDescent="0.35"/>
  <cols>
    <col min="1" max="1" width="37.81640625" bestFit="1" customWidth="1"/>
    <col min="2" max="2" width="12.453125" bestFit="1" customWidth="1"/>
  </cols>
  <sheetData>
    <row r="1" spans="1:2" ht="21" x14ac:dyDescent="0.5">
      <c r="A1" s="87" t="s">
        <v>118</v>
      </c>
      <c r="B1" s="87" t="s">
        <v>91</v>
      </c>
    </row>
    <row r="2" spans="1:2" ht="21" x14ac:dyDescent="0.5">
      <c r="A2" s="95" t="s">
        <v>85</v>
      </c>
      <c r="B2" s="95">
        <v>52000</v>
      </c>
    </row>
    <row r="3" spans="1:2" s="94" customFormat="1" ht="21" x14ac:dyDescent="0.5">
      <c r="A3" s="95" t="s">
        <v>132</v>
      </c>
      <c r="B3" s="95">
        <v>10000</v>
      </c>
    </row>
    <row r="4" spans="1:2" ht="21" x14ac:dyDescent="0.5">
      <c r="A4" s="86" t="s">
        <v>108</v>
      </c>
      <c r="B4" s="86">
        <v>50000</v>
      </c>
    </row>
    <row r="5" spans="1:2" ht="21" x14ac:dyDescent="0.5">
      <c r="A5" s="89" t="s">
        <v>97</v>
      </c>
      <c r="B5" s="89">
        <f>SUM(B2:B4)</f>
        <v>112000</v>
      </c>
    </row>
    <row r="6" spans="1:2" ht="21" x14ac:dyDescent="0.5">
      <c r="A6" s="86" t="s">
        <v>140</v>
      </c>
      <c r="B6" s="86">
        <v>113000</v>
      </c>
    </row>
    <row r="7" spans="1:2" ht="21" x14ac:dyDescent="0.5">
      <c r="A7" s="90" t="s">
        <v>99</v>
      </c>
      <c r="B7" s="90">
        <f>B6-B5</f>
        <v>1000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C11" sqref="C11"/>
    </sheetView>
  </sheetViews>
  <sheetFormatPr defaultRowHeight="14.5" x14ac:dyDescent="0.35"/>
  <cols>
    <col min="1" max="1" width="23.1796875" bestFit="1" customWidth="1"/>
    <col min="2" max="2" width="14" bestFit="1" customWidth="1"/>
  </cols>
  <sheetData>
    <row r="1" spans="1:2" x14ac:dyDescent="0.35">
      <c r="A1" t="s">
        <v>92</v>
      </c>
      <c r="B1">
        <v>1000</v>
      </c>
    </row>
    <row r="2" spans="1:2" x14ac:dyDescent="0.35">
      <c r="A2" t="s">
        <v>94</v>
      </c>
      <c r="B2">
        <v>115000</v>
      </c>
    </row>
    <row r="3" spans="1:2" x14ac:dyDescent="0.35">
      <c r="A3" t="s">
        <v>98</v>
      </c>
      <c r="B3">
        <v>46000</v>
      </c>
    </row>
    <row r="4" spans="1:2" x14ac:dyDescent="0.35">
      <c r="A4" t="s">
        <v>103</v>
      </c>
      <c r="B4">
        <v>1000</v>
      </c>
    </row>
    <row r="5" spans="1:2" x14ac:dyDescent="0.35">
      <c r="A5" t="s">
        <v>102</v>
      </c>
      <c r="B5">
        <v>141000</v>
      </c>
    </row>
    <row r="6" spans="1:2" x14ac:dyDescent="0.35">
      <c r="A6" t="s">
        <v>109</v>
      </c>
      <c r="B6">
        <v>0</v>
      </c>
    </row>
    <row r="7" spans="1:2" x14ac:dyDescent="0.35">
      <c r="A7" t="s">
        <v>110</v>
      </c>
      <c r="B7">
        <v>0</v>
      </c>
    </row>
    <row r="8" spans="1:2" x14ac:dyDescent="0.35">
      <c r="A8" t="s">
        <v>131</v>
      </c>
      <c r="B8">
        <v>0</v>
      </c>
    </row>
    <row r="9" spans="1:2" x14ac:dyDescent="0.35">
      <c r="A9" t="s">
        <v>115</v>
      </c>
      <c r="B9">
        <v>-556000</v>
      </c>
    </row>
    <row r="10" spans="1:2" x14ac:dyDescent="0.35">
      <c r="A10" t="s">
        <v>116</v>
      </c>
      <c r="B10">
        <v>230000</v>
      </c>
    </row>
    <row r="11" spans="1:2" x14ac:dyDescent="0.35">
      <c r="A11" t="s">
        <v>118</v>
      </c>
      <c r="B11">
        <v>1436000</v>
      </c>
    </row>
    <row r="12" spans="1:2" x14ac:dyDescent="0.35">
      <c r="A12" t="s">
        <v>130</v>
      </c>
      <c r="B12">
        <v>1000</v>
      </c>
    </row>
    <row r="13" spans="1:2" ht="40.5" x14ac:dyDescent="0.6">
      <c r="A13" s="102" t="s">
        <v>134</v>
      </c>
      <c r="B13" s="101">
        <f>SUM(B1:B12)</f>
        <v>1415000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8" sqref="C8"/>
    </sheetView>
  </sheetViews>
  <sheetFormatPr defaultRowHeight="14.5" x14ac:dyDescent="0.35"/>
  <cols>
    <col min="1" max="1" width="33.08984375" bestFit="1" customWidth="1"/>
    <col min="2" max="2" width="12.453125" bestFit="1" customWidth="1"/>
  </cols>
  <sheetData>
    <row r="1" spans="1:2" ht="21" x14ac:dyDescent="0.5">
      <c r="A1" s="87" t="s">
        <v>92</v>
      </c>
      <c r="B1" s="87" t="s">
        <v>91</v>
      </c>
    </row>
    <row r="2" spans="1:2" ht="21" x14ac:dyDescent="0.5">
      <c r="A2" s="86" t="s">
        <v>85</v>
      </c>
      <c r="B2" s="86">
        <v>52000</v>
      </c>
    </row>
    <row r="3" spans="1:2" s="94" customFormat="1" ht="21" x14ac:dyDescent="0.5">
      <c r="A3" s="86" t="s">
        <v>132</v>
      </c>
      <c r="B3" s="86">
        <v>10000</v>
      </c>
    </row>
    <row r="4" spans="1:2" s="83" customFormat="1" ht="21" x14ac:dyDescent="0.5">
      <c r="A4" s="86" t="s">
        <v>108</v>
      </c>
      <c r="B4" s="86">
        <v>50000</v>
      </c>
    </row>
    <row r="5" spans="1:2" ht="21" x14ac:dyDescent="0.5">
      <c r="A5" s="89" t="s">
        <v>97</v>
      </c>
      <c r="B5" s="89">
        <f>SUM(B2:B4)</f>
        <v>112000</v>
      </c>
    </row>
    <row r="6" spans="1:2" ht="21" x14ac:dyDescent="0.5">
      <c r="A6" s="86" t="s">
        <v>93</v>
      </c>
      <c r="B6" s="86">
        <v>113000</v>
      </c>
    </row>
    <row r="7" spans="1:2" ht="21" x14ac:dyDescent="0.5">
      <c r="A7" s="90" t="s">
        <v>99</v>
      </c>
      <c r="B7" s="90">
        <f>B6-B5</f>
        <v>1000</v>
      </c>
    </row>
    <row r="8" spans="1:2" x14ac:dyDescent="0.35">
      <c r="A8" s="80"/>
      <c r="B8" s="8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D9" sqref="D9"/>
    </sheetView>
  </sheetViews>
  <sheetFormatPr defaultRowHeight="14.5" x14ac:dyDescent="0.35"/>
  <cols>
    <col min="1" max="1" width="35" bestFit="1" customWidth="1"/>
    <col min="2" max="2" width="12.453125" bestFit="1" customWidth="1"/>
  </cols>
  <sheetData>
    <row r="1" spans="1:2" ht="21" x14ac:dyDescent="0.5">
      <c r="A1" s="87" t="s">
        <v>94</v>
      </c>
      <c r="B1" s="88" t="s">
        <v>91</v>
      </c>
    </row>
    <row r="2" spans="1:2" ht="21" x14ac:dyDescent="0.5">
      <c r="A2" s="86" t="s">
        <v>95</v>
      </c>
      <c r="B2" s="86">
        <v>39000</v>
      </c>
    </row>
    <row r="3" spans="1:2" s="94" customFormat="1" ht="21" x14ac:dyDescent="0.5">
      <c r="A3" s="86" t="s">
        <v>132</v>
      </c>
      <c r="B3" s="86">
        <v>10000</v>
      </c>
    </row>
    <row r="4" spans="1:2" s="83" customFormat="1" ht="21" x14ac:dyDescent="0.5">
      <c r="A4" s="86" t="s">
        <v>108</v>
      </c>
      <c r="B4" s="86">
        <v>50000</v>
      </c>
    </row>
    <row r="5" spans="1:2" s="82" customFormat="1" ht="21" x14ac:dyDescent="0.5">
      <c r="A5" s="86" t="s">
        <v>105</v>
      </c>
      <c r="B5" s="86">
        <v>4000</v>
      </c>
    </row>
    <row r="6" spans="1:2" ht="21" x14ac:dyDescent="0.5">
      <c r="A6" s="89" t="s">
        <v>12</v>
      </c>
      <c r="B6" s="89">
        <f>SUM(B2:B5)</f>
        <v>103000</v>
      </c>
    </row>
    <row r="7" spans="1:2" ht="21" x14ac:dyDescent="0.5">
      <c r="A7" s="86" t="s">
        <v>101</v>
      </c>
      <c r="B7" s="86">
        <v>218000</v>
      </c>
    </row>
    <row r="8" spans="1:2" ht="21" x14ac:dyDescent="0.5">
      <c r="A8" s="90" t="s">
        <v>99</v>
      </c>
      <c r="B8" s="90">
        <f>B7-B6</f>
        <v>115000</v>
      </c>
    </row>
    <row r="9" spans="1:2" x14ac:dyDescent="0.35">
      <c r="A9" s="80"/>
      <c r="B9" s="8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2" sqref="C2"/>
    </sheetView>
  </sheetViews>
  <sheetFormatPr defaultRowHeight="14.5" x14ac:dyDescent="0.35"/>
  <cols>
    <col min="1" max="1" width="59.81640625" bestFit="1" customWidth="1"/>
    <col min="2" max="2" width="15.81640625" bestFit="1" customWidth="1"/>
    <col min="3" max="3" width="28.54296875" bestFit="1" customWidth="1"/>
    <col min="4" max="5" width="14.54296875" bestFit="1" customWidth="1"/>
  </cols>
  <sheetData>
    <row r="1" spans="1:3" ht="21" x14ac:dyDescent="0.5">
      <c r="A1" s="87" t="s">
        <v>98</v>
      </c>
      <c r="B1" s="87" t="s">
        <v>91</v>
      </c>
    </row>
    <row r="2" spans="1:3" ht="21" x14ac:dyDescent="0.5">
      <c r="A2" s="86" t="s">
        <v>85</v>
      </c>
      <c r="B2" s="86">
        <v>52000</v>
      </c>
    </row>
    <row r="3" spans="1:3" s="94" customFormat="1" ht="21" x14ac:dyDescent="0.5">
      <c r="A3" s="86" t="s">
        <v>132</v>
      </c>
      <c r="B3" s="86">
        <v>10000</v>
      </c>
    </row>
    <row r="4" spans="1:3" s="83" customFormat="1" ht="21" x14ac:dyDescent="0.5">
      <c r="A4" s="95" t="s">
        <v>108</v>
      </c>
      <c r="B4" s="95">
        <v>50000</v>
      </c>
    </row>
    <row r="5" spans="1:3" s="82" customFormat="1" ht="21" x14ac:dyDescent="0.5">
      <c r="A5" s="96" t="s">
        <v>104</v>
      </c>
      <c r="B5" s="92">
        <v>20000</v>
      </c>
    </row>
    <row r="6" spans="1:3" ht="21" x14ac:dyDescent="0.5">
      <c r="A6" s="89" t="s">
        <v>12</v>
      </c>
      <c r="B6" s="89">
        <f>SUM(B2:B5)</f>
        <v>132000</v>
      </c>
    </row>
    <row r="7" spans="1:3" ht="21" x14ac:dyDescent="0.5">
      <c r="A7" s="86" t="s">
        <v>96</v>
      </c>
      <c r="B7" s="86">
        <v>178000</v>
      </c>
    </row>
    <row r="8" spans="1:3" ht="21" x14ac:dyDescent="0.5">
      <c r="A8" s="90" t="s">
        <v>99</v>
      </c>
      <c r="B8" s="90">
        <f>B7-B6</f>
        <v>46000</v>
      </c>
    </row>
    <row r="10" spans="1:3" ht="21" x14ac:dyDescent="0.5">
      <c r="A10" s="91" t="s">
        <v>86</v>
      </c>
      <c r="B10" s="91">
        <v>300000</v>
      </c>
      <c r="C10" s="84" t="s">
        <v>100</v>
      </c>
    </row>
    <row r="11" spans="1:3" ht="21" x14ac:dyDescent="0.5">
      <c r="A11" s="91" t="s">
        <v>87</v>
      </c>
      <c r="B11" s="91">
        <v>100000</v>
      </c>
    </row>
    <row r="12" spans="1:3" ht="21" x14ac:dyDescent="0.5">
      <c r="A12" s="91" t="s">
        <v>88</v>
      </c>
      <c r="B12" s="91">
        <v>80000</v>
      </c>
    </row>
    <row r="13" spans="1:3" ht="21" x14ac:dyDescent="0.5">
      <c r="A13" s="91" t="s">
        <v>89</v>
      </c>
      <c r="B13" s="91">
        <v>56000</v>
      </c>
    </row>
    <row r="14" spans="1:3" ht="21" x14ac:dyDescent="0.5">
      <c r="A14" s="91" t="s">
        <v>90</v>
      </c>
      <c r="B14" s="91">
        <v>52000</v>
      </c>
    </row>
    <row r="15" spans="1:3" x14ac:dyDescent="0.35">
      <c r="B15">
        <f>SUM(B10:B14)</f>
        <v>588000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2" sqref="B12"/>
    </sheetView>
  </sheetViews>
  <sheetFormatPr defaultRowHeight="14.5" x14ac:dyDescent="0.35"/>
  <cols>
    <col min="1" max="1" width="32.54296875" bestFit="1" customWidth="1"/>
    <col min="2" max="2" width="12.36328125" bestFit="1" customWidth="1"/>
  </cols>
  <sheetData>
    <row r="1" spans="1:2" ht="21" x14ac:dyDescent="0.5">
      <c r="A1" s="87" t="s">
        <v>103</v>
      </c>
      <c r="B1" s="87" t="s">
        <v>91</v>
      </c>
    </row>
    <row r="2" spans="1:2" ht="21" x14ac:dyDescent="0.5">
      <c r="A2" s="86" t="s">
        <v>85</v>
      </c>
      <c r="B2" s="86">
        <v>52000</v>
      </c>
    </row>
    <row r="3" spans="1:2" s="94" customFormat="1" ht="21" x14ac:dyDescent="0.5">
      <c r="A3" s="86" t="s">
        <v>132</v>
      </c>
      <c r="B3" s="86">
        <v>10000</v>
      </c>
    </row>
    <row r="4" spans="1:2" s="83" customFormat="1" ht="21" x14ac:dyDescent="0.5">
      <c r="A4" s="86" t="s">
        <v>108</v>
      </c>
      <c r="B4" s="86">
        <v>50000</v>
      </c>
    </row>
    <row r="5" spans="1:2" ht="21" x14ac:dyDescent="0.5">
      <c r="A5" s="89" t="s">
        <v>97</v>
      </c>
      <c r="B5" s="89">
        <f>SUM(B2,B3:B4)</f>
        <v>112000</v>
      </c>
    </row>
    <row r="6" spans="1:2" ht="21" x14ac:dyDescent="0.5">
      <c r="A6" s="86" t="s">
        <v>106</v>
      </c>
      <c r="B6" s="86">
        <v>113000</v>
      </c>
    </row>
    <row r="7" spans="1:2" ht="21" x14ac:dyDescent="0.5">
      <c r="A7" s="90" t="s">
        <v>99</v>
      </c>
      <c r="B7" s="90">
        <f>B6-B5</f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E6" sqref="E6"/>
    </sheetView>
  </sheetViews>
  <sheetFormatPr defaultRowHeight="14.5" x14ac:dyDescent="0.35"/>
  <cols>
    <col min="1" max="1" width="47.81640625" bestFit="1" customWidth="1"/>
    <col min="2" max="2" width="12.36328125" bestFit="1" customWidth="1"/>
  </cols>
  <sheetData>
    <row r="1" spans="1:3" ht="21" x14ac:dyDescent="0.5">
      <c r="A1" s="87" t="s">
        <v>102</v>
      </c>
      <c r="B1" s="87" t="s">
        <v>91</v>
      </c>
      <c r="C1" s="93"/>
    </row>
    <row r="2" spans="1:3" ht="21" x14ac:dyDescent="0.5">
      <c r="A2" s="86" t="s">
        <v>85</v>
      </c>
      <c r="B2" s="86">
        <v>52000</v>
      </c>
    </row>
    <row r="3" spans="1:3" s="94" customFormat="1" ht="21" x14ac:dyDescent="0.5">
      <c r="A3" s="86" t="s">
        <v>132</v>
      </c>
      <c r="B3" s="86">
        <v>10000</v>
      </c>
    </row>
    <row r="4" spans="1:3" s="83" customFormat="1" ht="21" x14ac:dyDescent="0.5">
      <c r="A4" s="86" t="s">
        <v>108</v>
      </c>
      <c r="B4" s="86">
        <v>50000</v>
      </c>
    </row>
    <row r="5" spans="1:3" ht="21" x14ac:dyDescent="0.5">
      <c r="A5" s="89" t="s">
        <v>97</v>
      </c>
      <c r="B5" s="89">
        <f>SUM(B2,B3:B4)</f>
        <v>112000</v>
      </c>
    </row>
    <row r="6" spans="1:3" ht="21" x14ac:dyDescent="0.5">
      <c r="A6" s="86" t="s">
        <v>107</v>
      </c>
      <c r="B6" s="86">
        <v>253000</v>
      </c>
    </row>
    <row r="7" spans="1:3" ht="21" x14ac:dyDescent="0.5">
      <c r="A7" s="90" t="s">
        <v>99</v>
      </c>
      <c r="B7" s="90">
        <f>B6-B5</f>
        <v>141000</v>
      </c>
    </row>
    <row r="8" spans="1:3" ht="21" x14ac:dyDescent="0.5">
      <c r="A8" s="85"/>
      <c r="B8" s="85"/>
    </row>
    <row r="9" spans="1:3" ht="21" x14ac:dyDescent="0.5">
      <c r="A9" s="85" t="s">
        <v>111</v>
      </c>
      <c r="B9" s="85" t="s">
        <v>113</v>
      </c>
    </row>
    <row r="10" spans="1:3" ht="21" x14ac:dyDescent="0.5">
      <c r="A10" s="85" t="s">
        <v>112</v>
      </c>
      <c r="B10" s="85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4.5" x14ac:dyDescent="0.35"/>
  <cols>
    <col min="1" max="1" width="32.7265625" bestFit="1" customWidth="1"/>
    <col min="2" max="2" width="12.453125" bestFit="1" customWidth="1"/>
  </cols>
  <sheetData>
    <row r="1" spans="1:2" ht="21" x14ac:dyDescent="0.5">
      <c r="A1" s="87" t="s">
        <v>109</v>
      </c>
      <c r="B1" s="87" t="s">
        <v>91</v>
      </c>
    </row>
    <row r="2" spans="1:2" s="94" customFormat="1" ht="21" x14ac:dyDescent="0.5">
      <c r="A2" s="95" t="s">
        <v>133</v>
      </c>
      <c r="B2" s="95">
        <v>10000</v>
      </c>
    </row>
    <row r="3" spans="1:2" ht="21" x14ac:dyDescent="0.5">
      <c r="A3" s="86" t="s">
        <v>108</v>
      </c>
      <c r="B3" s="86">
        <v>50000</v>
      </c>
    </row>
    <row r="4" spans="1:2" ht="21" x14ac:dyDescent="0.5">
      <c r="A4" s="89" t="s">
        <v>97</v>
      </c>
      <c r="B4" s="89">
        <f>SUM(B2:B3)</f>
        <v>60000</v>
      </c>
    </row>
    <row r="5" spans="1:2" ht="21" x14ac:dyDescent="0.5">
      <c r="A5" s="86" t="s">
        <v>135</v>
      </c>
      <c r="B5" s="86">
        <v>60000</v>
      </c>
    </row>
    <row r="6" spans="1:2" ht="21" x14ac:dyDescent="0.5">
      <c r="A6" s="90" t="s">
        <v>99</v>
      </c>
      <c r="B6" s="90">
        <f>B5-B4</f>
        <v>0</v>
      </c>
    </row>
  </sheetData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4.5" x14ac:dyDescent="0.35"/>
  <cols>
    <col min="1" max="1" width="32.7265625" bestFit="1" customWidth="1"/>
    <col min="2" max="2" width="12.453125" bestFit="1" customWidth="1"/>
  </cols>
  <sheetData>
    <row r="1" spans="1:2" ht="21" x14ac:dyDescent="0.5">
      <c r="A1" s="87" t="s">
        <v>110</v>
      </c>
      <c r="B1" s="87" t="s">
        <v>91</v>
      </c>
    </row>
    <row r="2" spans="1:2" ht="21" x14ac:dyDescent="0.5">
      <c r="A2" s="86" t="s">
        <v>108</v>
      </c>
      <c r="B2" s="86">
        <v>50000</v>
      </c>
    </row>
    <row r="3" spans="1:2" s="94" customFormat="1" ht="21" x14ac:dyDescent="0.5">
      <c r="A3" s="86" t="s">
        <v>132</v>
      </c>
      <c r="B3" s="86">
        <v>10000</v>
      </c>
    </row>
    <row r="4" spans="1:2" ht="21" x14ac:dyDescent="0.5">
      <c r="A4" s="89" t="s">
        <v>97</v>
      </c>
      <c r="B4" s="89">
        <f>SUM(B2:B3)</f>
        <v>60000</v>
      </c>
    </row>
    <row r="5" spans="1:2" ht="21" x14ac:dyDescent="0.5">
      <c r="A5" s="86" t="s">
        <v>136</v>
      </c>
      <c r="B5" s="86">
        <v>60000</v>
      </c>
    </row>
    <row r="6" spans="1:2" ht="21" x14ac:dyDescent="0.5">
      <c r="A6" s="90" t="s">
        <v>99</v>
      </c>
      <c r="B6" s="90">
        <f>B5-B4</f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7" sqref="C7"/>
    </sheetView>
  </sheetViews>
  <sheetFormatPr defaultRowHeight="14.5" x14ac:dyDescent="0.35"/>
  <cols>
    <col min="1" max="1" width="32.7265625" bestFit="1" customWidth="1"/>
    <col min="2" max="2" width="12.453125" bestFit="1" customWidth="1"/>
  </cols>
  <sheetData>
    <row r="1" spans="1:2" ht="21" x14ac:dyDescent="0.5">
      <c r="A1" s="87" t="s">
        <v>110</v>
      </c>
      <c r="B1" s="87" t="s">
        <v>91</v>
      </c>
    </row>
    <row r="2" spans="1:2" ht="21" x14ac:dyDescent="0.5">
      <c r="A2" s="86" t="s">
        <v>108</v>
      </c>
      <c r="B2" s="86">
        <v>50000</v>
      </c>
    </row>
    <row r="3" spans="1:2" s="94" customFormat="1" ht="21" x14ac:dyDescent="0.5">
      <c r="A3" s="86" t="s">
        <v>132</v>
      </c>
      <c r="B3" s="86">
        <v>10000</v>
      </c>
    </row>
    <row r="4" spans="1:2" ht="21" x14ac:dyDescent="0.5">
      <c r="A4" s="89" t="s">
        <v>97</v>
      </c>
      <c r="B4" s="89">
        <f>SUM(B2:B3)</f>
        <v>60000</v>
      </c>
    </row>
    <row r="5" spans="1:2" ht="21" x14ac:dyDescent="0.5">
      <c r="A5" s="86" t="s">
        <v>136</v>
      </c>
      <c r="B5" s="86">
        <v>60000</v>
      </c>
    </row>
    <row r="6" spans="1:2" ht="21" x14ac:dyDescent="0.5">
      <c r="A6" s="90" t="s">
        <v>99</v>
      </c>
      <c r="B6" s="90">
        <f>B5-B4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költségterv</vt:lpstr>
      <vt:lpstr>januári költségek</vt:lpstr>
      <vt:lpstr>februári költségek</vt:lpstr>
      <vt:lpstr>márciusi költségek</vt:lpstr>
      <vt:lpstr>áprilisi költségek</vt:lpstr>
      <vt:lpstr>májusi költségek</vt:lpstr>
      <vt:lpstr>júniusi költségek</vt:lpstr>
      <vt:lpstr>júliusi költségek</vt:lpstr>
      <vt:lpstr>augusztusi költségek</vt:lpstr>
      <vt:lpstr>szeptemberi költségek</vt:lpstr>
      <vt:lpstr>októberi költségek</vt:lpstr>
      <vt:lpstr>novemberi költségek</vt:lpstr>
      <vt:lpstr>decemberi költségek</vt:lpstr>
      <vt:lpstr>összesítő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Szerző</dc:creator>
  <cp:lastModifiedBy>Windows User</cp:lastModifiedBy>
  <cp:lastPrinted>2017-01-23T06:26:16Z</cp:lastPrinted>
  <dcterms:created xsi:type="dcterms:W3CDTF">2017-01-23T05:41:13Z</dcterms:created>
  <dcterms:modified xsi:type="dcterms:W3CDTF">2020-06-04T17:50:26Z</dcterms:modified>
</cp:coreProperties>
</file>