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eti\Juniorok\2018\"/>
    </mc:Choice>
  </mc:AlternateContent>
  <bookViews>
    <workbookView xWindow="0" yWindow="0" windowWidth="19200" windowHeight="11460"/>
  </bookViews>
  <sheets>
    <sheet name="Versenynaptár" sheetId="1" r:id="rId1"/>
    <sheet name="Költségveté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C33" i="2"/>
  <c r="C40" i="2" s="1"/>
  <c r="C29" i="2"/>
  <c r="C16" i="2"/>
  <c r="C15" i="2"/>
  <c r="C13" i="2"/>
  <c r="C9" i="2"/>
  <c r="C8" i="2"/>
  <c r="C7" i="2"/>
  <c r="C6" i="2"/>
  <c r="C5" i="2"/>
  <c r="C17" i="1"/>
  <c r="C19" i="2" l="1"/>
  <c r="C10" i="2"/>
  <c r="C26" i="2" l="1"/>
  <c r="C28" i="2" s="1"/>
</calcChain>
</file>

<file path=xl/sharedStrings.xml><?xml version="1.0" encoding="utf-8"?>
<sst xmlns="http://schemas.openxmlformats.org/spreadsheetml/2006/main" count="60" uniqueCount="55">
  <si>
    <t>Versenynaptár 2017-2018</t>
  </si>
  <si>
    <t>július 18-tól</t>
  </si>
  <si>
    <t>kondícionális edzések (kardio)</t>
  </si>
  <si>
    <t>aug. 28-29</t>
  </si>
  <si>
    <t>edzőtábor, Kamarerdő</t>
  </si>
  <si>
    <t>szeptember 1-3</t>
  </si>
  <si>
    <t>Kitzbüchel</t>
  </si>
  <si>
    <t>szept. 9-10</t>
  </si>
  <si>
    <t>évnyitó kupa</t>
  </si>
  <si>
    <t>szept. 21-24.</t>
  </si>
  <si>
    <t>Kolibri Kupa, Prága</t>
  </si>
  <si>
    <t>szept 29.-okt.1.</t>
  </si>
  <si>
    <t>UTE kupa</t>
  </si>
  <si>
    <t>okt. 28-30</t>
  </si>
  <si>
    <t>Prága EJCT</t>
  </si>
  <si>
    <t>nov.4-5, nov.10-12</t>
  </si>
  <si>
    <t>MK</t>
  </si>
  <si>
    <t>nov. 10-12</t>
  </si>
  <si>
    <t>Füssen Classics</t>
  </si>
  <si>
    <t>nov. 24-26</t>
  </si>
  <si>
    <t>Dolly Cup</t>
  </si>
  <si>
    <t>dec. 8-10</t>
  </si>
  <si>
    <t>VPOB</t>
  </si>
  <si>
    <t>dec. 16-18</t>
  </si>
  <si>
    <t>Évzáró kupa</t>
  </si>
  <si>
    <t>dec. 27-29</t>
  </si>
  <si>
    <t>edzőtábor, Kamaraerdő</t>
  </si>
  <si>
    <t>jan. 3-10</t>
  </si>
  <si>
    <t>WJBCC</t>
  </si>
  <si>
    <t>Junior fiúk 2016-2017 Költségvetés</t>
  </si>
  <si>
    <t>tavasz</t>
  </si>
  <si>
    <t>aug. edzőtábor</t>
  </si>
  <si>
    <t>szept, okt edzések</t>
  </si>
  <si>
    <t>nov, dec edzések</t>
  </si>
  <si>
    <t>dec. edzőtábor</t>
  </si>
  <si>
    <t>szülői befizetések</t>
  </si>
  <si>
    <t>Szezonnyitó kupa</t>
  </si>
  <si>
    <t xml:space="preserve">UTE kupa </t>
  </si>
  <si>
    <t>Évzáró verseny</t>
  </si>
  <si>
    <t>WJBCC Lohja</t>
  </si>
  <si>
    <t>(szállás, kaja, repjegy, biztosítás)</t>
  </si>
  <si>
    <t>Kalocsay Dániel felnőtt EB támogatás</t>
  </si>
  <si>
    <t>Mindösszesen:</t>
  </si>
  <si>
    <t>Felkészülés</t>
  </si>
  <si>
    <t>önköltség (szülők+edzők)</t>
  </si>
  <si>
    <t>max önköltség/fő</t>
  </si>
  <si>
    <t>szponzor</t>
  </si>
  <si>
    <t>Héraklész (2017)</t>
  </si>
  <si>
    <t>Sportágfejlesztési támogatás</t>
  </si>
  <si>
    <t>Sportágfejlesztési kieg.támogatás</t>
  </si>
  <si>
    <t>alaptámogatás</t>
  </si>
  <si>
    <t>Edzések:</t>
  </si>
  <si>
    <t>Versenyek:</t>
  </si>
  <si>
    <t>KIADÁSOK:</t>
  </si>
  <si>
    <t>Bevételek: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</si>
</sst>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trike/>
      <sz val="11"/>
      <color indexed="8"/>
      <name val="Calibri"/>
      <family val="2"/>
    </font>
    <font>
      <strike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u/>
      <sz val="8"/>
      <color indexed="8"/>
      <name val="Calibri"/>
      <family val="2"/>
    </font>
    <font>
      <sz val="8"/>
      <color indexed="10"/>
      <name val="Calibri"/>
      <family val="2"/>
    </font>
    <font>
      <u val="singleAccounting"/>
      <sz val="8"/>
      <color indexed="10"/>
      <name val="Calibri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u val="singleAccounting"/>
      <sz val="11"/>
      <color indexed="8"/>
      <name val="Calibri"/>
      <family val="2"/>
    </font>
    <font>
      <sz val="10"/>
      <color indexed="8"/>
      <name val="Calibri"/>
      <family val="2"/>
    </font>
    <font>
      <i/>
      <sz val="8"/>
      <color indexed="10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u/>
      <sz val="16"/>
      <color indexed="8"/>
      <name val="Calibri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3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2" borderId="0" xfId="0" applyFill="1"/>
    <xf numFmtId="164" fontId="3" fillId="0" borderId="0" xfId="1" applyNumberFormat="1" applyFont="1" applyFill="1"/>
    <xf numFmtId="3" fontId="14" fillId="0" borderId="0" xfId="0" applyNumberFormat="1" applyFont="1" applyFill="1"/>
    <xf numFmtId="0" fontId="15" fillId="0" borderId="0" xfId="0" applyFont="1" applyAlignment="1">
      <alignment horizontal="right" vertical="center"/>
    </xf>
    <xf numFmtId="0" fontId="16" fillId="0" borderId="0" xfId="0" applyFont="1"/>
    <xf numFmtId="164" fontId="3" fillId="0" borderId="1" xfId="1" applyNumberFormat="1" applyFont="1" applyFill="1" applyBorder="1"/>
    <xf numFmtId="0" fontId="17" fillId="0" borderId="0" xfId="0" applyFont="1"/>
    <xf numFmtId="164" fontId="6" fillId="0" borderId="0" xfId="1" applyNumberFormat="1" applyFont="1" applyFill="1"/>
    <xf numFmtId="164" fontId="18" fillId="0" borderId="0" xfId="1" applyNumberFormat="1" applyFont="1"/>
    <xf numFmtId="164" fontId="19" fillId="0" borderId="0" xfId="1" applyNumberFormat="1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164" fontId="18" fillId="0" borderId="0" xfId="1" applyNumberFormat="1" applyFont="1" applyAlignment="1">
      <alignment horizontal="center"/>
    </xf>
    <xf numFmtId="164" fontId="2" fillId="0" borderId="0" xfId="1" applyNumberFormat="1" applyFont="1" applyFill="1"/>
    <xf numFmtId="0" fontId="21" fillId="0" borderId="0" xfId="0" applyFont="1"/>
    <xf numFmtId="164" fontId="22" fillId="0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3" fillId="0" borderId="0" xfId="0" applyNumberFormat="1" applyFont="1"/>
    <xf numFmtId="164" fontId="0" fillId="0" borderId="0" xfId="0" applyNumberFormat="1"/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164" fontId="18" fillId="0" borderId="0" xfId="1" applyNumberFormat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164" fontId="3" fillId="0" borderId="0" xfId="1" applyNumberFormat="1" applyFont="1" applyFill="1" applyBorder="1"/>
    <xf numFmtId="164" fontId="0" fillId="0" borderId="0" xfId="0" applyNumberFormat="1" applyBorder="1"/>
    <xf numFmtId="164" fontId="21" fillId="0" borderId="0" xfId="1" applyNumberFormat="1" applyFont="1" applyFill="1"/>
    <xf numFmtId="0" fontId="26" fillId="0" borderId="0" xfId="0" applyFont="1"/>
    <xf numFmtId="0" fontId="27" fillId="0" borderId="0" xfId="0" applyFont="1"/>
    <xf numFmtId="0" fontId="0" fillId="0" borderId="0" xfId="0" applyFill="1"/>
    <xf numFmtId="0" fontId="0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6" fillId="3" borderId="0" xfId="0" applyFont="1" applyFill="1"/>
    <xf numFmtId="0" fontId="1" fillId="3" borderId="0" xfId="0" applyFont="1" applyFill="1"/>
    <xf numFmtId="0" fontId="28" fillId="0" borderId="0" xfId="0" applyFont="1"/>
    <xf numFmtId="0" fontId="28" fillId="0" borderId="0" xfId="0" applyFont="1" applyFill="1"/>
    <xf numFmtId="0" fontId="29" fillId="0" borderId="0" xfId="0" applyFont="1"/>
    <xf numFmtId="0" fontId="0" fillId="0" borderId="1" xfId="0" applyFont="1" applyBorder="1"/>
    <xf numFmtId="0" fontId="20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ior%20fiu&#769;k%20ktg%202017-2018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6"/>
      <sheetName val="Versenynaptár"/>
      <sheetName val="2017-2018"/>
      <sheetName val="Kitzbüchel"/>
      <sheetName val="Prága EJCT"/>
      <sheetName val="Thun EJCT"/>
      <sheetName val="Füssen"/>
      <sheetName val="Dolly"/>
      <sheetName val="Prága edzés"/>
      <sheetName val="Pozsony"/>
      <sheetName val="WJBCC"/>
      <sheetName val="edzőtáborok"/>
      <sheetName val="cash flow"/>
      <sheetName val="Edzések"/>
      <sheetName val="Munka1"/>
    </sheetNames>
    <sheetDataSet>
      <sheetData sheetId="0"/>
      <sheetData sheetId="1"/>
      <sheetData sheetId="2"/>
      <sheetData sheetId="3">
        <row r="11">
          <cell r="C11">
            <v>290005</v>
          </cell>
        </row>
      </sheetData>
      <sheetData sheetId="4">
        <row r="11">
          <cell r="C11">
            <v>316720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125" workbookViewId="0">
      <selection activeCell="A17" sqref="A17"/>
    </sheetView>
  </sheetViews>
  <sheetFormatPr defaultColWidth="8.7109375" defaultRowHeight="15" x14ac:dyDescent="0.25"/>
  <cols>
    <col min="1" max="1" width="25.42578125" customWidth="1"/>
    <col min="2" max="2" width="28.28515625" bestFit="1" customWidth="1"/>
    <col min="3" max="3" width="9.140625" hidden="1" customWidth="1"/>
  </cols>
  <sheetData>
    <row r="1" spans="1:3" ht="18.75" x14ac:dyDescent="0.3">
      <c r="A1" s="1" t="s">
        <v>0</v>
      </c>
    </row>
    <row r="3" spans="1:3" x14ac:dyDescent="0.25">
      <c r="A3" t="s">
        <v>1</v>
      </c>
      <c r="B3" s="39" t="s">
        <v>2</v>
      </c>
    </row>
    <row r="4" spans="1:3" x14ac:dyDescent="0.25">
      <c r="A4" s="2" t="s">
        <v>3</v>
      </c>
      <c r="B4" s="39" t="s">
        <v>4</v>
      </c>
    </row>
    <row r="5" spans="1:3" x14ac:dyDescent="0.25">
      <c r="A5" s="3" t="s">
        <v>5</v>
      </c>
      <c r="B5" s="46" t="s">
        <v>6</v>
      </c>
      <c r="C5">
        <v>300</v>
      </c>
    </row>
    <row r="6" spans="1:3" x14ac:dyDescent="0.25">
      <c r="A6" s="5" t="s">
        <v>7</v>
      </c>
      <c r="B6" s="39" t="s">
        <v>8</v>
      </c>
      <c r="C6">
        <v>65</v>
      </c>
    </row>
    <row r="7" spans="1:3" hidden="1" x14ac:dyDescent="0.25">
      <c r="A7" s="6" t="s">
        <v>9</v>
      </c>
      <c r="B7" s="41" t="s">
        <v>10</v>
      </c>
      <c r="C7" s="7">
        <v>0</v>
      </c>
    </row>
    <row r="8" spans="1:3" x14ac:dyDescent="0.25">
      <c r="A8" s="5" t="s">
        <v>11</v>
      </c>
      <c r="B8" s="40" t="s">
        <v>12</v>
      </c>
      <c r="C8">
        <v>65</v>
      </c>
    </row>
    <row r="9" spans="1:3" x14ac:dyDescent="0.25">
      <c r="A9" s="5" t="s">
        <v>13</v>
      </c>
      <c r="B9" s="45" t="s">
        <v>14</v>
      </c>
      <c r="C9">
        <v>300</v>
      </c>
    </row>
    <row r="10" spans="1:3" x14ac:dyDescent="0.25">
      <c r="A10" s="8" t="s">
        <v>15</v>
      </c>
      <c r="B10" s="42" t="s">
        <v>16</v>
      </c>
      <c r="C10">
        <v>65</v>
      </c>
    </row>
    <row r="11" spans="1:3" s="4" customFormat="1" hidden="1" x14ac:dyDescent="0.25">
      <c r="A11" s="9" t="s">
        <v>17</v>
      </c>
      <c r="B11" s="43" t="s">
        <v>18</v>
      </c>
    </row>
    <row r="12" spans="1:3" hidden="1" x14ac:dyDescent="0.25">
      <c r="A12" s="10" t="s">
        <v>19</v>
      </c>
      <c r="B12" s="44" t="s">
        <v>20</v>
      </c>
      <c r="C12" s="4"/>
    </row>
    <row r="13" spans="1:3" x14ac:dyDescent="0.25">
      <c r="A13" s="47" t="s">
        <v>21</v>
      </c>
      <c r="B13" s="48" t="s">
        <v>22</v>
      </c>
      <c r="C13" s="4"/>
    </row>
    <row r="14" spans="1:3" x14ac:dyDescent="0.25">
      <c r="A14" s="5" t="s">
        <v>23</v>
      </c>
      <c r="B14" s="39" t="s">
        <v>24</v>
      </c>
      <c r="C14" s="4">
        <v>65</v>
      </c>
    </row>
    <row r="15" spans="1:3" x14ac:dyDescent="0.25">
      <c r="A15" s="2" t="s">
        <v>25</v>
      </c>
      <c r="B15" s="39" t="s">
        <v>26</v>
      </c>
    </row>
    <row r="16" spans="1:3" x14ac:dyDescent="0.25">
      <c r="A16" s="5" t="s">
        <v>27</v>
      </c>
      <c r="B16" s="11" t="s">
        <v>28</v>
      </c>
      <c r="C16">
        <v>0</v>
      </c>
    </row>
    <row r="17" spans="3:3" x14ac:dyDescent="0.25">
      <c r="C17">
        <f>SUM(C5:C16)</f>
        <v>860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3" zoomScale="110" workbookViewId="0">
      <selection activeCell="D21" sqref="D21"/>
    </sheetView>
  </sheetViews>
  <sheetFormatPr defaultColWidth="8.7109375" defaultRowHeight="15" x14ac:dyDescent="0.25"/>
  <cols>
    <col min="1" max="1" width="30.85546875" customWidth="1"/>
    <col min="2" max="2" width="8.7109375" customWidth="1"/>
    <col min="3" max="3" width="18.85546875" style="12" customWidth="1"/>
    <col min="4" max="4" width="22.140625" customWidth="1"/>
    <col min="5" max="5" width="16" customWidth="1"/>
    <col min="6" max="6" width="12.5703125" bestFit="1" customWidth="1"/>
  </cols>
  <sheetData>
    <row r="1" spans="1:5" ht="21" x14ac:dyDescent="0.25">
      <c r="A1" s="52" t="s">
        <v>29</v>
      </c>
      <c r="B1" s="52"/>
      <c r="C1" s="52"/>
      <c r="D1" s="52"/>
    </row>
    <row r="2" spans="1:5" ht="21" x14ac:dyDescent="0.35">
      <c r="A2" s="49"/>
    </row>
    <row r="3" spans="1:5" ht="18.75" x14ac:dyDescent="0.3">
      <c r="A3" s="1" t="s">
        <v>53</v>
      </c>
    </row>
    <row r="4" spans="1:5" ht="15.75" x14ac:dyDescent="0.25">
      <c r="A4" s="37" t="s">
        <v>51</v>
      </c>
      <c r="C4" s="13"/>
      <c r="D4" s="14"/>
    </row>
    <row r="5" spans="1:5" x14ac:dyDescent="0.25">
      <c r="A5" t="s">
        <v>30</v>
      </c>
      <c r="C5" s="12">
        <f>103500</f>
        <v>103500</v>
      </c>
      <c r="D5" s="15"/>
    </row>
    <row r="6" spans="1:5" x14ac:dyDescent="0.25">
      <c r="A6" t="s">
        <v>31</v>
      </c>
      <c r="C6" s="12">
        <f>11*6000</f>
        <v>66000</v>
      </c>
      <c r="D6" s="15"/>
    </row>
    <row r="7" spans="1:5" x14ac:dyDescent="0.25">
      <c r="A7" t="s">
        <v>32</v>
      </c>
      <c r="C7" s="12">
        <f>(2+4)*1.5*6000*0</f>
        <v>0</v>
      </c>
      <c r="D7" s="15"/>
    </row>
    <row r="8" spans="1:5" x14ac:dyDescent="0.25">
      <c r="A8" t="s">
        <v>33</v>
      </c>
      <c r="C8" s="12">
        <f>(4*1.5*6000)</f>
        <v>36000</v>
      </c>
      <c r="D8" s="15"/>
    </row>
    <row r="9" spans="1:5" x14ac:dyDescent="0.25">
      <c r="A9" t="s">
        <v>34</v>
      </c>
      <c r="C9" s="16">
        <f>7*6000</f>
        <v>42000</v>
      </c>
      <c r="D9" s="15"/>
      <c r="E9" s="17"/>
    </row>
    <row r="10" spans="1:5" x14ac:dyDescent="0.25">
      <c r="C10" s="18">
        <f>SUM(C5:C9)</f>
        <v>247500</v>
      </c>
      <c r="D10" s="19">
        <v>0</v>
      </c>
    </row>
    <row r="11" spans="1:5" x14ac:dyDescent="0.25">
      <c r="C11" s="18"/>
      <c r="D11" s="19"/>
    </row>
    <row r="12" spans="1:5" ht="15.75" x14ac:dyDescent="0.25">
      <c r="A12" s="37" t="s">
        <v>52</v>
      </c>
      <c r="D12" s="20" t="s">
        <v>35</v>
      </c>
    </row>
    <row r="13" spans="1:5" x14ac:dyDescent="0.25">
      <c r="A13" t="s">
        <v>6</v>
      </c>
      <c r="C13" s="12">
        <f>[1]Kitzbüchel!C11</f>
        <v>290005</v>
      </c>
      <c r="D13" s="21">
        <v>30000</v>
      </c>
    </row>
    <row r="14" spans="1:5" x14ac:dyDescent="0.25">
      <c r="A14" t="s">
        <v>36</v>
      </c>
      <c r="C14" s="12">
        <v>65000</v>
      </c>
      <c r="D14" s="21">
        <v>5000</v>
      </c>
    </row>
    <row r="15" spans="1:5" x14ac:dyDescent="0.25">
      <c r="A15" t="s">
        <v>37</v>
      </c>
      <c r="C15" s="12">
        <f>69000</f>
        <v>69000</v>
      </c>
      <c r="D15" s="21">
        <v>5000</v>
      </c>
    </row>
    <row r="16" spans="1:5" x14ac:dyDescent="0.25">
      <c r="A16" t="s">
        <v>14</v>
      </c>
      <c r="C16" s="12">
        <f>'[1]Prága EJCT'!C11</f>
        <v>316720</v>
      </c>
      <c r="D16" s="21">
        <v>30000</v>
      </c>
    </row>
    <row r="17" spans="1:7" x14ac:dyDescent="0.25">
      <c r="A17" t="s">
        <v>16</v>
      </c>
      <c r="C17" s="12">
        <v>65000</v>
      </c>
      <c r="D17" s="21">
        <v>5000</v>
      </c>
    </row>
    <row r="18" spans="1:7" x14ac:dyDescent="0.25">
      <c r="A18" t="s">
        <v>38</v>
      </c>
      <c r="C18" s="16">
        <v>52500</v>
      </c>
      <c r="D18" s="21">
        <v>5000</v>
      </c>
    </row>
    <row r="19" spans="1:7" x14ac:dyDescent="0.25">
      <c r="C19" s="18">
        <f>SUM(C13:C18)</f>
        <v>858225</v>
      </c>
    </row>
    <row r="21" spans="1:7" ht="15.75" x14ac:dyDescent="0.25">
      <c r="A21" s="38" t="s">
        <v>39</v>
      </c>
      <c r="C21" s="18">
        <v>1800000</v>
      </c>
      <c r="D21" s="22">
        <v>50000</v>
      </c>
    </row>
    <row r="22" spans="1:7" x14ac:dyDescent="0.25">
      <c r="A22" t="s">
        <v>40</v>
      </c>
    </row>
    <row r="24" spans="1:7" ht="15.75" x14ac:dyDescent="0.25">
      <c r="A24" s="38" t="s">
        <v>41</v>
      </c>
      <c r="C24" s="23">
        <v>125000</v>
      </c>
    </row>
    <row r="26" spans="1:7" ht="18" x14ac:dyDescent="0.4">
      <c r="A26" s="51" t="s">
        <v>42</v>
      </c>
      <c r="B26" s="24"/>
      <c r="C26" s="25">
        <f>C10+C19+C21+C24</f>
        <v>3030725</v>
      </c>
      <c r="D26" s="26"/>
      <c r="E26" s="26"/>
      <c r="F26" s="27"/>
      <c r="G26" s="28"/>
    </row>
    <row r="27" spans="1:7" x14ac:dyDescent="0.25">
      <c r="C27" s="29"/>
      <c r="D27" s="30"/>
      <c r="E27" s="30"/>
      <c r="F27" s="30"/>
      <c r="G27" s="31"/>
    </row>
    <row r="28" spans="1:7" x14ac:dyDescent="0.25">
      <c r="A28" t="s">
        <v>43</v>
      </c>
      <c r="C28" s="12">
        <f>C26-C21</f>
        <v>1230725</v>
      </c>
    </row>
    <row r="29" spans="1:7" x14ac:dyDescent="0.25">
      <c r="A29" t="s">
        <v>28</v>
      </c>
      <c r="C29" s="12">
        <f>C21</f>
        <v>1800000</v>
      </c>
    </row>
    <row r="32" spans="1:7" ht="18.75" x14ac:dyDescent="0.3">
      <c r="A32" s="1" t="s">
        <v>54</v>
      </c>
      <c r="D32" s="32"/>
    </row>
    <row r="33" spans="1:5" x14ac:dyDescent="0.25">
      <c r="A33" t="s">
        <v>44</v>
      </c>
      <c r="C33" s="12">
        <f>D10*5+D13*4+D14*4+D15*4+D16*4+D17*4+D18*4+D21*5</f>
        <v>570000</v>
      </c>
      <c r="D33" s="33">
        <f>D10+D21+D15+D18+D16+D17+D13+D14</f>
        <v>130000</v>
      </c>
      <c r="E33" s="33" t="s">
        <v>45</v>
      </c>
    </row>
    <row r="34" spans="1:5" x14ac:dyDescent="0.25">
      <c r="A34" t="s">
        <v>46</v>
      </c>
      <c r="C34" s="12">
        <v>0</v>
      </c>
      <c r="D34" s="32"/>
      <c r="E34" s="28"/>
    </row>
    <row r="35" spans="1:5" x14ac:dyDescent="0.25">
      <c r="A35" t="s">
        <v>47</v>
      </c>
      <c r="C35" s="12">
        <v>0</v>
      </c>
      <c r="E35" s="28"/>
    </row>
    <row r="36" spans="1:5" x14ac:dyDescent="0.25">
      <c r="A36" t="s">
        <v>48</v>
      </c>
      <c r="C36" s="12">
        <v>2000000</v>
      </c>
      <c r="E36" s="28"/>
    </row>
    <row r="37" spans="1:5" x14ac:dyDescent="0.25">
      <c r="A37" t="s">
        <v>49</v>
      </c>
      <c r="C37" s="12">
        <v>0</v>
      </c>
      <c r="E37" s="28"/>
    </row>
    <row r="38" spans="1:5" x14ac:dyDescent="0.25">
      <c r="A38" t="s">
        <v>50</v>
      </c>
      <c r="C38" s="34">
        <v>500000</v>
      </c>
      <c r="E38" s="35"/>
    </row>
    <row r="39" spans="1:5" x14ac:dyDescent="0.25">
      <c r="A39" s="50"/>
      <c r="C39" s="16"/>
      <c r="E39" s="35"/>
    </row>
    <row r="40" spans="1:5" ht="15.75" x14ac:dyDescent="0.25">
      <c r="A40" s="51" t="s">
        <v>42</v>
      </c>
      <c r="C40" s="36">
        <f>SUM(C33:C39)</f>
        <v>3070000</v>
      </c>
      <c r="E40" s="28"/>
    </row>
  </sheetData>
  <mergeCells count="1">
    <mergeCell ref="A1:D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Versenynaptár</vt:lpstr>
      <vt:lpstr>Költségvetés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Ági</cp:lastModifiedBy>
  <dcterms:created xsi:type="dcterms:W3CDTF">2017-06-07T12:26:05Z</dcterms:created>
  <dcterms:modified xsi:type="dcterms:W3CDTF">2017-06-07T15:17:31Z</dcterms:modified>
</cp:coreProperties>
</file>