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E02F04E5-BD8E-F84C-B945-1869A8CEA2DA}" xr6:coauthVersionLast="43" xr6:coauthVersionMax="43" xr10:uidLastSave="{00000000-0000-0000-0000-000000000000}"/>
  <bookViews>
    <workbookView xWindow="0" yWindow="460" windowWidth="20740" windowHeight="11160" xr2:uid="{00000000-000D-0000-FFFF-FFFF00000000}"/>
  </bookViews>
  <sheets>
    <sheet name="Button" sheetId="2" r:id="rId1"/>
  </sheets>
  <definedNames>
    <definedName name="_xlnm.Print_Area" localSheetId="0">Button!$A$2:$R$37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2" l="1"/>
  <c r="F72" i="2" s="1"/>
  <c r="L61" i="2"/>
  <c r="I60" i="2"/>
  <c r="B60" i="2"/>
  <c r="L59" i="2"/>
  <c r="I58" i="2"/>
  <c r="B58" i="2"/>
  <c r="I56" i="2"/>
  <c r="B56" i="2"/>
  <c r="I54" i="2"/>
  <c r="B54" i="2"/>
  <c r="I52" i="2"/>
  <c r="B52" i="2"/>
  <c r="E46" i="2"/>
  <c r="F46" i="2" s="1"/>
  <c r="L35" i="2"/>
  <c r="L34" i="2"/>
  <c r="I34" i="2"/>
  <c r="B34" i="2"/>
  <c r="I32" i="2"/>
  <c r="B32" i="2"/>
  <c r="I30" i="2"/>
  <c r="B30" i="2"/>
  <c r="I28" i="2"/>
  <c r="I26" i="2"/>
  <c r="B26" i="2"/>
  <c r="E14" i="2"/>
  <c r="E13" i="2"/>
  <c r="E12" i="2"/>
  <c r="I11" i="2"/>
  <c r="E11" i="2"/>
  <c r="B11" i="2"/>
  <c r="L10" i="2"/>
  <c r="L9" i="2"/>
  <c r="I9" i="2"/>
  <c r="B9" i="2"/>
  <c r="B7" i="2"/>
  <c r="I5" i="2"/>
  <c r="B5" i="2"/>
  <c r="I3" i="2"/>
  <c r="B3" i="2"/>
  <c r="E23" i="2" l="1"/>
  <c r="F23" i="2" s="1"/>
  <c r="L23" i="2"/>
  <c r="M23" i="2" s="1"/>
  <c r="L72" i="2"/>
  <c r="M72" i="2" s="1"/>
  <c r="L46" i="2"/>
  <c r="M46" i="2" s="1"/>
</calcChain>
</file>

<file path=xl/sharedStrings.xml><?xml version="1.0" encoding="utf-8"?>
<sst xmlns="http://schemas.openxmlformats.org/spreadsheetml/2006/main" count="314" uniqueCount="48">
  <si>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</si>
  <si>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</si>
  <si>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</si>
  <si>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</si>
  <si>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</si>
  <si>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</si>
  <si>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</si>
  <si>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</si>
  <si>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UTE Team Palancsa</t>
  </si>
  <si>
    <t>Hackers</t>
  </si>
  <si>
    <t>Vasas SC Girling</t>
  </si>
  <si>
    <t>SSC Nők</t>
  </si>
  <si>
    <t>Vasas Nők</t>
  </si>
  <si>
    <t>UTE Four Four Nők</t>
  </si>
  <si>
    <t>Palancsa Dorrotya</t>
  </si>
  <si>
    <t>Sándor Nikolett</t>
  </si>
  <si>
    <t>Kiss Anett</t>
  </si>
  <si>
    <t>Kiss Gyuláné</t>
  </si>
  <si>
    <t>Patonai Ágnes</t>
  </si>
  <si>
    <t>Szarvas Monika</t>
  </si>
  <si>
    <t>Joó Linda</t>
  </si>
  <si>
    <t>Nagy Laura</t>
  </si>
  <si>
    <t>Lelovics Melinda</t>
  </si>
  <si>
    <t>Sövegjáró Petra</t>
  </si>
  <si>
    <t>Szentannai Agnes</t>
  </si>
  <si>
    <t>Pintér Zsuzsanna</t>
  </si>
  <si>
    <t>Miklai Henrietta</t>
  </si>
  <si>
    <t>Rokusfalvy Orsolya</t>
  </si>
  <si>
    <t>Dobor Regina</t>
  </si>
  <si>
    <t>Nagy Laura Karolina</t>
  </si>
  <si>
    <t>Hamvas Villő</t>
  </si>
  <si>
    <t>Tóth-Csősz Orsolya</t>
  </si>
  <si>
    <t>Nagy Lola</t>
  </si>
  <si>
    <t>Szekeres Ildikó</t>
  </si>
  <si>
    <t>Bartalus Krisztina</t>
  </si>
  <si>
    <t>Tóth Teodóra</t>
  </si>
  <si>
    <t>Dencső Blanka</t>
  </si>
  <si>
    <t>Major-Zéman Adrienn</t>
  </si>
  <si>
    <t>Tüskéné Borszéki Erika</t>
  </si>
  <si>
    <t>Mercz Dóra</t>
  </si>
  <si>
    <t>Baluka Erzsi</t>
  </si>
  <si>
    <t>Soós Kinga</t>
  </si>
  <si>
    <t>Nagy Gyöngyi</t>
  </si>
  <si>
    <t>Girling</t>
  </si>
  <si>
    <t>UTE Nők</t>
  </si>
  <si>
    <t>Micheller Dorrotya</t>
  </si>
  <si>
    <t>Vasas Girling</t>
  </si>
  <si>
    <t>Szabon Márti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</si>
</sst>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indexed="3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/>
    <xf numFmtId="164" fontId="7" fillId="0" borderId="9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12" fillId="0" borderId="2" xfId="0" applyFont="1" applyBorder="1"/>
    <xf numFmtId="0" fontId="0" fillId="0" borderId="3" xfId="0" applyBorder="1"/>
    <xf numFmtId="0" fontId="13" fillId="0" borderId="6" xfId="0" applyFont="1" applyBorder="1"/>
    <xf numFmtId="0" fontId="0" fillId="0" borderId="15" xfId="0" applyBorder="1"/>
    <xf numFmtId="0" fontId="0" fillId="0" borderId="25" xfId="0" applyBorder="1"/>
    <xf numFmtId="0" fontId="0" fillId="0" borderId="21" xfId="0" applyBorder="1"/>
    <xf numFmtId="0" fontId="14" fillId="0" borderId="8" xfId="0" applyFont="1" applyBorder="1"/>
    <xf numFmtId="0" fontId="12" fillId="0" borderId="8" xfId="0" applyFont="1" applyBorder="1"/>
    <xf numFmtId="0" fontId="0" fillId="0" borderId="22" xfId="0" applyBorder="1"/>
    <xf numFmtId="0" fontId="0" fillId="0" borderId="17" xfId="0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13" fillId="0" borderId="25" xfId="0" applyFont="1" applyBorder="1"/>
    <xf numFmtId="0" fontId="12" fillId="0" borderId="25" xfId="0" applyFont="1" applyBorder="1"/>
    <xf numFmtId="0" fontId="0" fillId="0" borderId="8" xfId="0" applyBorder="1"/>
    <xf numFmtId="0" fontId="13" fillId="0" borderId="5" xfId="0" applyFont="1" applyBorder="1"/>
    <xf numFmtId="0" fontId="12" fillId="0" borderId="14" xfId="0" applyFont="1" applyBorder="1"/>
    <xf numFmtId="0" fontId="14" fillId="0" borderId="2" xfId="0" applyFont="1" applyBorder="1"/>
    <xf numFmtId="0" fontId="0" fillId="0" borderId="16" xfId="0" applyBorder="1"/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showRuler="0" showWhiteSpace="0" topLeftCell="A48" zoomScale="61" zoomScaleNormal="80" zoomScalePageLayoutView="80" workbookViewId="0">
      <selection activeCell="E72" sqref="E72"/>
    </sheetView>
  </sheetViews>
  <sheetFormatPr baseColWidth="10" defaultColWidth="8.83203125" defaultRowHeight="15" x14ac:dyDescent="0.2"/>
  <cols>
    <col min="1" max="1" width="16.83203125" customWidth="1"/>
    <col min="2" max="2" width="22.83203125" style="1" customWidth="1"/>
    <col min="3" max="3" width="23.1640625" customWidth="1"/>
    <col min="4" max="4" width="7.6640625" customWidth="1"/>
    <col min="5" max="5" width="10.33203125" customWidth="1"/>
    <col min="6" max="6" width="10.6640625" customWidth="1"/>
    <col min="7" max="7" width="3.5" customWidth="1"/>
    <col min="8" max="8" width="17.83203125" customWidth="1"/>
    <col min="9" max="9" width="21.5" style="1" customWidth="1"/>
    <col min="10" max="10" width="23.6640625" customWidth="1"/>
    <col min="11" max="11" width="7.6640625" customWidth="1"/>
    <col min="12" max="12" width="10.33203125" customWidth="1"/>
    <col min="13" max="13" width="10" customWidth="1"/>
  </cols>
  <sheetData>
    <row r="1" spans="1:13" ht="20" thickBot="1" x14ac:dyDescent="0.3">
      <c r="A1" s="12"/>
      <c r="B1" s="13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</row>
    <row r="2" spans="1:13" ht="15.75" customHeight="1" thickBot="1" x14ac:dyDescent="0.25">
      <c r="A2" s="7" t="s">
        <v>0</v>
      </c>
      <c r="B2" s="8" t="s">
        <v>1</v>
      </c>
      <c r="C2" s="9" t="s">
        <v>2</v>
      </c>
      <c r="D2" s="54" t="s">
        <v>3</v>
      </c>
      <c r="E2" s="55"/>
      <c r="F2" s="60" t="s">
        <v>4</v>
      </c>
      <c r="G2" s="14"/>
      <c r="H2" s="3" t="s">
        <v>0</v>
      </c>
      <c r="I2" s="6" t="s">
        <v>1</v>
      </c>
      <c r="J2" s="4" t="s">
        <v>2</v>
      </c>
      <c r="K2" s="56" t="s">
        <v>3</v>
      </c>
      <c r="L2" s="57"/>
      <c r="M2" s="63" t="s">
        <v>4</v>
      </c>
    </row>
    <row r="3" spans="1:13" ht="15.75" customHeight="1" thickBot="1" x14ac:dyDescent="0.25">
      <c r="A3" s="50" t="s">
        <v>8</v>
      </c>
      <c r="B3" s="45" t="str">
        <f>H26</f>
        <v>SSC Nők</v>
      </c>
      <c r="C3" s="19" t="s">
        <v>27</v>
      </c>
      <c r="D3" s="40" t="s">
        <v>6</v>
      </c>
      <c r="E3" s="20">
        <v>135.9</v>
      </c>
      <c r="F3" s="61"/>
      <c r="G3" s="15"/>
      <c r="H3" s="50" t="s">
        <v>9</v>
      </c>
      <c r="I3" s="45" t="str">
        <f>H26</f>
        <v>SSC Nők</v>
      </c>
      <c r="J3" s="19" t="s">
        <v>18</v>
      </c>
      <c r="K3" s="40" t="s">
        <v>6</v>
      </c>
      <c r="L3" s="20">
        <v>61</v>
      </c>
      <c r="M3" s="64"/>
    </row>
    <row r="4" spans="1:13" ht="15.75" customHeight="1" thickBot="1" x14ac:dyDescent="0.25">
      <c r="A4" s="51"/>
      <c r="B4" s="46"/>
      <c r="C4" s="21" t="s">
        <v>26</v>
      </c>
      <c r="D4" s="41" t="s">
        <v>7</v>
      </c>
      <c r="E4" s="30">
        <v>15.1</v>
      </c>
      <c r="F4" s="61"/>
      <c r="G4" s="15"/>
      <c r="H4" s="51"/>
      <c r="I4" s="46"/>
      <c r="J4" s="21" t="s">
        <v>19</v>
      </c>
      <c r="K4" s="41" t="s">
        <v>7</v>
      </c>
      <c r="L4" s="22">
        <v>199.6</v>
      </c>
      <c r="M4" s="64"/>
    </row>
    <row r="5" spans="1:13" ht="15.75" customHeight="1" thickBot="1" x14ac:dyDescent="0.25">
      <c r="A5" s="15"/>
      <c r="B5" s="47" t="str">
        <f>A52</f>
        <v>Vasas Nők</v>
      </c>
      <c r="C5" s="23" t="s">
        <v>14</v>
      </c>
      <c r="D5" s="40" t="s">
        <v>6</v>
      </c>
      <c r="E5" s="33">
        <v>199.6</v>
      </c>
      <c r="F5" s="62"/>
      <c r="G5" s="15"/>
      <c r="H5" s="15"/>
      <c r="I5" s="47" t="str">
        <f>A52</f>
        <v>Vasas Nők</v>
      </c>
      <c r="J5" s="23" t="s">
        <v>35</v>
      </c>
      <c r="K5" s="40" t="s">
        <v>6</v>
      </c>
      <c r="L5" s="24">
        <v>34</v>
      </c>
      <c r="M5" s="64"/>
    </row>
    <row r="6" spans="1:13" ht="15.75" customHeight="1" thickBot="1" x14ac:dyDescent="0.25">
      <c r="A6" s="15"/>
      <c r="B6" s="46"/>
      <c r="C6" s="25" t="s">
        <v>15</v>
      </c>
      <c r="D6" s="41" t="s">
        <v>7</v>
      </c>
      <c r="E6" s="26">
        <v>159.5</v>
      </c>
      <c r="F6" s="62"/>
      <c r="G6" s="15"/>
      <c r="H6" s="15"/>
      <c r="I6" s="46"/>
      <c r="J6" s="25" t="s">
        <v>36</v>
      </c>
      <c r="K6" s="41" t="s">
        <v>7</v>
      </c>
      <c r="L6" s="26">
        <v>199.6</v>
      </c>
      <c r="M6" s="64"/>
    </row>
    <row r="7" spans="1:13" ht="15.75" customHeight="1" thickBot="1" x14ac:dyDescent="0.25">
      <c r="A7" s="15"/>
      <c r="B7" s="47" t="str">
        <f>A26</f>
        <v>Vasas SC Girling</v>
      </c>
      <c r="C7" s="23" t="s">
        <v>26</v>
      </c>
      <c r="D7" s="40" t="s">
        <v>6</v>
      </c>
      <c r="E7" s="24">
        <v>140.4</v>
      </c>
      <c r="F7" s="62"/>
      <c r="G7" s="15"/>
      <c r="H7" s="15"/>
      <c r="I7" s="47" t="s">
        <v>13</v>
      </c>
      <c r="J7" s="23" t="s">
        <v>37</v>
      </c>
      <c r="K7" s="40" t="s">
        <v>6</v>
      </c>
      <c r="L7" s="24">
        <v>157.69999999999999</v>
      </c>
      <c r="M7" s="64"/>
    </row>
    <row r="8" spans="1:13" ht="15.75" customHeight="1" thickBot="1" x14ac:dyDescent="0.25">
      <c r="A8" s="15"/>
      <c r="B8" s="46"/>
      <c r="C8" s="25" t="s">
        <v>27</v>
      </c>
      <c r="D8" s="41" t="s">
        <v>7</v>
      </c>
      <c r="E8" s="27">
        <v>35</v>
      </c>
      <c r="F8" s="62"/>
      <c r="G8" s="15"/>
      <c r="H8" s="15"/>
      <c r="I8" s="46"/>
      <c r="J8" s="25" t="s">
        <v>35</v>
      </c>
      <c r="K8" s="41" t="s">
        <v>7</v>
      </c>
      <c r="L8" s="27">
        <v>188.2</v>
      </c>
      <c r="M8" s="64"/>
    </row>
    <row r="9" spans="1:13" ht="15.75" customHeight="1" thickBot="1" x14ac:dyDescent="0.25">
      <c r="A9" s="15"/>
      <c r="B9" s="47" t="str">
        <f>H52</f>
        <v>UTE Four Four Nők</v>
      </c>
      <c r="C9" s="23" t="s">
        <v>15</v>
      </c>
      <c r="D9" s="40" t="s">
        <v>6</v>
      </c>
      <c r="E9" s="24">
        <v>83.8</v>
      </c>
      <c r="F9" s="62"/>
      <c r="G9" s="15"/>
      <c r="H9" s="15"/>
      <c r="I9" s="47" t="str">
        <f>A3</f>
        <v>UTE Team Palancsa</v>
      </c>
      <c r="J9" s="23" t="s">
        <v>39</v>
      </c>
      <c r="K9" s="40" t="s">
        <v>6</v>
      </c>
      <c r="L9" s="24">
        <f>24.9+14.2</f>
        <v>39.099999999999994</v>
      </c>
      <c r="M9" s="64"/>
    </row>
    <row r="10" spans="1:13" ht="15.75" customHeight="1" thickBot="1" x14ac:dyDescent="0.25">
      <c r="A10" s="15"/>
      <c r="B10" s="46"/>
      <c r="C10" s="25" t="s">
        <v>14</v>
      </c>
      <c r="D10" s="41" t="s">
        <v>7</v>
      </c>
      <c r="E10" s="27">
        <v>20.6</v>
      </c>
      <c r="F10" s="62"/>
      <c r="G10" s="15"/>
      <c r="H10" s="15"/>
      <c r="I10" s="46"/>
      <c r="J10" s="25" t="s">
        <v>18</v>
      </c>
      <c r="K10" s="41" t="s">
        <v>7</v>
      </c>
      <c r="L10" s="27">
        <f>15.4+14.2</f>
        <v>29.6</v>
      </c>
      <c r="M10" s="64"/>
    </row>
    <row r="11" spans="1:13" ht="15.75" customHeight="1" thickBot="1" x14ac:dyDescent="0.25">
      <c r="A11" s="15"/>
      <c r="B11" s="47" t="str">
        <f>H3</f>
        <v>Hackers</v>
      </c>
      <c r="C11" s="23" t="s">
        <v>27</v>
      </c>
      <c r="D11" s="40" t="s">
        <v>6</v>
      </c>
      <c r="E11" s="24">
        <f>32.1+14.2</f>
        <v>46.3</v>
      </c>
      <c r="F11" s="62"/>
      <c r="G11" s="15"/>
      <c r="H11" s="15"/>
      <c r="I11" s="47" t="str">
        <f>A26</f>
        <v>Vasas SC Girling</v>
      </c>
      <c r="J11" s="23" t="s">
        <v>18</v>
      </c>
      <c r="K11" s="40" t="s">
        <v>6</v>
      </c>
      <c r="L11" s="24">
        <v>116.7</v>
      </c>
      <c r="M11" s="64"/>
    </row>
    <row r="12" spans="1:13" ht="15.75" customHeight="1" thickBot="1" x14ac:dyDescent="0.25">
      <c r="A12" s="15"/>
      <c r="B12" s="46"/>
      <c r="C12" s="25" t="s">
        <v>26</v>
      </c>
      <c r="D12" s="41" t="s">
        <v>7</v>
      </c>
      <c r="E12" s="27">
        <f>4.5+14.2</f>
        <v>18.7</v>
      </c>
      <c r="F12" s="62"/>
      <c r="G12" s="15"/>
      <c r="H12" s="15"/>
      <c r="I12" s="46"/>
      <c r="J12" s="25" t="s">
        <v>37</v>
      </c>
      <c r="K12" s="41" t="s">
        <v>7</v>
      </c>
      <c r="L12" s="27">
        <v>199.6</v>
      </c>
      <c r="M12" s="64"/>
    </row>
    <row r="13" spans="1:13" ht="15.75" customHeight="1" thickBot="1" x14ac:dyDescent="0.25">
      <c r="A13" s="15"/>
      <c r="B13" s="47" t="s">
        <v>12</v>
      </c>
      <c r="C13" s="23" t="s">
        <v>14</v>
      </c>
      <c r="D13" s="40" t="s">
        <v>6</v>
      </c>
      <c r="E13" s="24">
        <f>58.4+14.2</f>
        <v>72.599999999999994</v>
      </c>
      <c r="F13" s="62"/>
      <c r="G13" s="15"/>
      <c r="H13" s="15"/>
      <c r="I13" s="47" t="s">
        <v>11</v>
      </c>
      <c r="J13" s="23" t="s">
        <v>19</v>
      </c>
      <c r="K13" s="40" t="s">
        <v>6</v>
      </c>
      <c r="L13" s="24">
        <v>144.4</v>
      </c>
      <c r="M13" s="64"/>
    </row>
    <row r="14" spans="1:13" ht="15.75" customHeight="1" thickBot="1" x14ac:dyDescent="0.25">
      <c r="A14" s="15"/>
      <c r="B14" s="46"/>
      <c r="C14" s="25" t="s">
        <v>15</v>
      </c>
      <c r="D14" s="41" t="s">
        <v>7</v>
      </c>
      <c r="E14" s="27">
        <f>11.4+14.2</f>
        <v>25.6</v>
      </c>
      <c r="F14" s="62"/>
      <c r="G14" s="15"/>
      <c r="H14" s="15"/>
      <c r="I14" s="46"/>
      <c r="J14" s="25" t="s">
        <v>39</v>
      </c>
      <c r="K14" s="41" t="s">
        <v>7</v>
      </c>
      <c r="L14" s="27">
        <v>85</v>
      </c>
      <c r="M14" s="64"/>
    </row>
    <row r="15" spans="1:13" ht="15.75" customHeight="1" thickBot="1" x14ac:dyDescent="0.25">
      <c r="A15" s="15"/>
      <c r="B15" s="48" t="s">
        <v>11</v>
      </c>
      <c r="C15" s="28" t="s">
        <v>26</v>
      </c>
      <c r="D15" s="40" t="s">
        <v>6</v>
      </c>
      <c r="E15" s="34">
        <v>25</v>
      </c>
      <c r="F15" s="61"/>
      <c r="G15" s="15"/>
      <c r="H15" s="15"/>
      <c r="I15" s="48" t="s">
        <v>12</v>
      </c>
      <c r="J15" s="28" t="s">
        <v>35</v>
      </c>
      <c r="K15" s="43" t="s">
        <v>6</v>
      </c>
      <c r="L15" s="20">
        <v>13.7</v>
      </c>
      <c r="M15" s="64"/>
    </row>
    <row r="16" spans="1:13" ht="15.75" customHeight="1" thickBot="1" x14ac:dyDescent="0.25">
      <c r="A16" s="15"/>
      <c r="B16" s="46"/>
      <c r="C16" s="25" t="s">
        <v>45</v>
      </c>
      <c r="D16" s="41" t="s">
        <v>7</v>
      </c>
      <c r="E16" s="35">
        <v>60.1</v>
      </c>
      <c r="F16" s="61"/>
      <c r="G16" s="15"/>
      <c r="H16" s="15"/>
      <c r="I16" s="46"/>
      <c r="J16" s="29" t="s">
        <v>39</v>
      </c>
      <c r="K16" s="44" t="s">
        <v>7</v>
      </c>
      <c r="L16" s="30">
        <v>46</v>
      </c>
      <c r="M16" s="64"/>
    </row>
    <row r="17" spans="1:13" ht="15.75" customHeight="1" thickBot="1" x14ac:dyDescent="0.25">
      <c r="A17" s="15"/>
      <c r="B17" s="47" t="s">
        <v>46</v>
      </c>
      <c r="C17" s="23" t="s">
        <v>15</v>
      </c>
      <c r="D17" s="42" t="s">
        <v>6</v>
      </c>
      <c r="E17" s="24">
        <v>95.8</v>
      </c>
      <c r="F17" s="61"/>
      <c r="G17" s="15"/>
      <c r="H17" s="15"/>
      <c r="I17" s="48" t="s">
        <v>44</v>
      </c>
      <c r="J17" s="28" t="s">
        <v>37</v>
      </c>
      <c r="K17" s="42" t="s">
        <v>6</v>
      </c>
      <c r="L17" s="31">
        <v>199.6</v>
      </c>
      <c r="M17" s="64"/>
    </row>
    <row r="18" spans="1:13" ht="15.75" customHeight="1" thickBot="1" x14ac:dyDescent="0.25">
      <c r="A18" s="15"/>
      <c r="B18" s="46"/>
      <c r="C18" s="25" t="s">
        <v>14</v>
      </c>
      <c r="D18" s="41" t="s">
        <v>7</v>
      </c>
      <c r="E18" s="27">
        <v>29</v>
      </c>
      <c r="F18" s="61"/>
      <c r="G18" s="15"/>
      <c r="H18" s="15"/>
      <c r="I18" s="46"/>
      <c r="J18" s="29" t="s">
        <v>18</v>
      </c>
      <c r="K18" s="41" t="s">
        <v>7</v>
      </c>
      <c r="L18" s="27">
        <v>199.6</v>
      </c>
      <c r="M18" s="64"/>
    </row>
    <row r="19" spans="1:13" ht="15.75" customHeight="1" thickBot="1" x14ac:dyDescent="0.25">
      <c r="A19" s="15"/>
      <c r="B19" s="48" t="s">
        <v>44</v>
      </c>
      <c r="C19" s="19" t="s">
        <v>27</v>
      </c>
      <c r="D19" s="40" t="s">
        <v>6</v>
      </c>
      <c r="E19" s="24">
        <v>71.099999999999994</v>
      </c>
      <c r="F19" s="61"/>
      <c r="G19" s="15"/>
      <c r="H19" s="15"/>
      <c r="I19" s="48" t="s">
        <v>8</v>
      </c>
      <c r="J19" s="28" t="s">
        <v>39</v>
      </c>
      <c r="K19" s="40" t="s">
        <v>6</v>
      </c>
      <c r="L19" s="31">
        <v>0.5</v>
      </c>
      <c r="M19" s="64"/>
    </row>
    <row r="20" spans="1:13" ht="15.75" customHeight="1" thickBot="1" x14ac:dyDescent="0.25">
      <c r="A20" s="15"/>
      <c r="B20" s="46"/>
      <c r="C20" s="21" t="s">
        <v>26</v>
      </c>
      <c r="D20" s="41" t="s">
        <v>7</v>
      </c>
      <c r="E20" s="27">
        <v>73.599999999999994</v>
      </c>
      <c r="F20" s="61"/>
      <c r="G20" s="15"/>
      <c r="H20" s="15"/>
      <c r="I20" s="46"/>
      <c r="J20" s="25" t="s">
        <v>35</v>
      </c>
      <c r="K20" s="41" t="s">
        <v>7</v>
      </c>
      <c r="L20" s="27">
        <v>65.7</v>
      </c>
      <c r="M20" s="64"/>
    </row>
    <row r="21" spans="1:13" ht="15.75" customHeight="1" thickBot="1" x14ac:dyDescent="0.25">
      <c r="A21" s="15"/>
      <c r="B21" s="47" t="s">
        <v>9</v>
      </c>
      <c r="C21" s="28" t="s">
        <v>14</v>
      </c>
      <c r="D21" s="40" t="s">
        <v>6</v>
      </c>
      <c r="E21" s="31">
        <v>108</v>
      </c>
      <c r="F21" s="61"/>
      <c r="G21" s="15"/>
      <c r="H21" s="15"/>
      <c r="I21" s="48" t="s">
        <v>46</v>
      </c>
      <c r="J21" s="32" t="s">
        <v>18</v>
      </c>
      <c r="K21" s="40" t="s">
        <v>6</v>
      </c>
      <c r="L21" s="31">
        <v>199.6</v>
      </c>
      <c r="M21" s="64"/>
    </row>
    <row r="22" spans="1:13" ht="15.75" customHeight="1" thickBot="1" x14ac:dyDescent="0.25">
      <c r="A22" s="15"/>
      <c r="B22" s="16"/>
      <c r="C22" s="39" t="s">
        <v>15</v>
      </c>
      <c r="D22" s="41" t="s">
        <v>7</v>
      </c>
      <c r="E22" s="27">
        <v>8.3000000000000007</v>
      </c>
      <c r="F22" s="61"/>
      <c r="G22" s="15"/>
      <c r="H22" s="15"/>
      <c r="I22" s="16"/>
      <c r="J22" s="21" t="s">
        <v>37</v>
      </c>
      <c r="K22" s="41" t="s">
        <v>7</v>
      </c>
      <c r="L22" s="27">
        <v>150.4</v>
      </c>
      <c r="M22" s="64"/>
    </row>
    <row r="23" spans="1:13" ht="17" thickBot="1" x14ac:dyDescent="0.25">
      <c r="A23" s="15"/>
      <c r="B23" s="16"/>
      <c r="C23" s="58" t="s">
        <v>5</v>
      </c>
      <c r="D23" s="59"/>
      <c r="E23" s="10">
        <f>(SUM(E3:E22)-LARGE(E3:E22,1)-LARGE(E3:E22,2))</f>
        <v>1064.8999999999999</v>
      </c>
      <c r="F23" s="11">
        <f>E23/(COUNT(E3:E22)-2)</f>
        <v>59.161111111111104</v>
      </c>
      <c r="G23" s="15"/>
      <c r="H23" s="15"/>
      <c r="I23" s="17"/>
      <c r="J23" s="52" t="s">
        <v>5</v>
      </c>
      <c r="K23" s="53"/>
      <c r="L23" s="2">
        <f>(SUM(L3:L22)-LARGE(L3:L22,1)-LARGE(L3:L22,2))</f>
        <v>1930.4000000000005</v>
      </c>
      <c r="M23" s="5">
        <f>L23/(COUNT(L3:L22)-2)</f>
        <v>107.24444444444447</v>
      </c>
    </row>
    <row r="24" spans="1:13" ht="17" thickBot="1" x14ac:dyDescent="0.25">
      <c r="A24" s="15"/>
      <c r="B24" s="17"/>
      <c r="C24" s="18"/>
      <c r="D24" s="18"/>
      <c r="E24" s="15"/>
      <c r="F24" s="14"/>
      <c r="G24" s="15"/>
      <c r="H24" s="15"/>
      <c r="I24" s="17"/>
      <c r="J24" s="18"/>
      <c r="K24" s="18"/>
      <c r="L24" s="15"/>
      <c r="M24" s="14"/>
    </row>
    <row r="25" spans="1:13" ht="17" customHeight="1" thickBot="1" x14ac:dyDescent="0.25">
      <c r="A25" s="3" t="s">
        <v>0</v>
      </c>
      <c r="B25" s="6" t="s">
        <v>1</v>
      </c>
      <c r="C25" s="4" t="s">
        <v>2</v>
      </c>
      <c r="D25" s="56" t="s">
        <v>3</v>
      </c>
      <c r="E25" s="57"/>
      <c r="F25" s="63" t="s">
        <v>4</v>
      </c>
      <c r="G25" s="15"/>
      <c r="H25" s="3" t="s">
        <v>0</v>
      </c>
      <c r="I25" s="6" t="s">
        <v>1</v>
      </c>
      <c r="J25" s="4" t="s">
        <v>2</v>
      </c>
      <c r="K25" s="56" t="s">
        <v>3</v>
      </c>
      <c r="L25" s="57"/>
      <c r="M25" s="63" t="s">
        <v>4</v>
      </c>
    </row>
    <row r="26" spans="1:13" s="1" customFormat="1" ht="16.5" customHeight="1" thickBot="1" x14ac:dyDescent="0.25">
      <c r="A26" s="50" t="s">
        <v>10</v>
      </c>
      <c r="B26" s="45" t="str">
        <f>H52</f>
        <v>UTE Four Four Nők</v>
      </c>
      <c r="C26" s="19" t="s">
        <v>20</v>
      </c>
      <c r="D26" s="40" t="s">
        <v>6</v>
      </c>
      <c r="E26" s="20">
        <v>38.5</v>
      </c>
      <c r="F26" s="64"/>
      <c r="G26" s="15"/>
      <c r="H26" s="50" t="s">
        <v>11</v>
      </c>
      <c r="I26" s="45" t="str">
        <f>A3</f>
        <v>UTE Team Palancsa</v>
      </c>
      <c r="J26" s="19" t="s">
        <v>25</v>
      </c>
      <c r="K26" s="40" t="s">
        <v>6</v>
      </c>
      <c r="L26" s="38">
        <v>199.6</v>
      </c>
      <c r="M26" s="64"/>
    </row>
    <row r="27" spans="1:13" ht="15.75" customHeight="1" thickBot="1" x14ac:dyDescent="0.25">
      <c r="A27" s="51"/>
      <c r="B27" s="46"/>
      <c r="C27" s="21" t="s">
        <v>21</v>
      </c>
      <c r="D27" s="41" t="s">
        <v>7</v>
      </c>
      <c r="E27" s="22">
        <v>199.6</v>
      </c>
      <c r="F27" s="64"/>
      <c r="G27" s="15"/>
      <c r="H27" s="51"/>
      <c r="I27" s="46"/>
      <c r="J27" s="21" t="s">
        <v>38</v>
      </c>
      <c r="K27" s="41" t="s">
        <v>7</v>
      </c>
      <c r="L27" s="22">
        <v>199.6</v>
      </c>
      <c r="M27" s="64"/>
    </row>
    <row r="28" spans="1:13" ht="15.75" customHeight="1" thickBot="1" x14ac:dyDescent="0.25">
      <c r="A28" s="15"/>
      <c r="B28" s="47" t="s">
        <v>12</v>
      </c>
      <c r="C28" s="23" t="s">
        <v>28</v>
      </c>
      <c r="D28" s="40" t="s">
        <v>6</v>
      </c>
      <c r="E28" s="31">
        <v>104.5</v>
      </c>
      <c r="F28" s="64"/>
      <c r="G28" s="15"/>
      <c r="H28" s="15"/>
      <c r="I28" s="47" t="str">
        <f>H3</f>
        <v>Hackers</v>
      </c>
      <c r="J28" s="23" t="s">
        <v>16</v>
      </c>
      <c r="K28" s="40" t="s">
        <v>6</v>
      </c>
      <c r="L28" s="31">
        <v>74.599999999999994</v>
      </c>
      <c r="M28" s="64"/>
    </row>
    <row r="29" spans="1:13" ht="15.75" customHeight="1" thickBot="1" x14ac:dyDescent="0.25">
      <c r="A29" s="15"/>
      <c r="B29" s="46"/>
      <c r="C29" s="21" t="s">
        <v>29</v>
      </c>
      <c r="D29" s="41" t="s">
        <v>7</v>
      </c>
      <c r="E29" s="27">
        <v>126.5</v>
      </c>
      <c r="F29" s="64"/>
      <c r="G29" s="15"/>
      <c r="H29" s="15"/>
      <c r="I29" s="46"/>
      <c r="J29" s="25" t="s">
        <v>17</v>
      </c>
      <c r="K29" s="41" t="s">
        <v>7</v>
      </c>
      <c r="L29" s="27">
        <v>51.3</v>
      </c>
      <c r="M29" s="64"/>
    </row>
    <row r="30" spans="1:13" ht="15.75" customHeight="1" thickBot="1" x14ac:dyDescent="0.25">
      <c r="A30" s="15"/>
      <c r="B30" s="47" t="str">
        <f>A3</f>
        <v>UTE Team Palancsa</v>
      </c>
      <c r="C30" s="23" t="s">
        <v>21</v>
      </c>
      <c r="D30" s="40" t="s">
        <v>6</v>
      </c>
      <c r="E30" s="31">
        <v>22.9</v>
      </c>
      <c r="F30" s="64"/>
      <c r="G30" s="15"/>
      <c r="H30" s="15"/>
      <c r="I30" s="47" t="str">
        <f>A52</f>
        <v>Vasas Nők</v>
      </c>
      <c r="J30" s="23" t="s">
        <v>38</v>
      </c>
      <c r="K30" s="40" t="s">
        <v>6</v>
      </c>
      <c r="L30" s="31">
        <v>98.8</v>
      </c>
      <c r="M30" s="64"/>
    </row>
    <row r="31" spans="1:13" ht="15.75" customHeight="1" thickBot="1" x14ac:dyDescent="0.25">
      <c r="A31" s="15"/>
      <c r="B31" s="46"/>
      <c r="C31" s="25" t="s">
        <v>20</v>
      </c>
      <c r="D31" s="41" t="s">
        <v>7</v>
      </c>
      <c r="E31" s="27">
        <v>28</v>
      </c>
      <c r="F31" s="64"/>
      <c r="G31" s="15"/>
      <c r="H31" s="15"/>
      <c r="I31" s="46"/>
      <c r="J31" s="25" t="s">
        <v>25</v>
      </c>
      <c r="K31" s="41" t="s">
        <v>7</v>
      </c>
      <c r="L31" s="27">
        <v>59.7</v>
      </c>
      <c r="M31" s="64"/>
    </row>
    <row r="32" spans="1:13" ht="15.75" customHeight="1" thickBot="1" x14ac:dyDescent="0.25">
      <c r="A32" s="15"/>
      <c r="B32" s="47" t="str">
        <f>H26</f>
        <v>SSC Nők</v>
      </c>
      <c r="C32" s="23" t="s">
        <v>29</v>
      </c>
      <c r="D32" s="40" t="s">
        <v>6</v>
      </c>
      <c r="E32" s="36">
        <v>199.6</v>
      </c>
      <c r="F32" s="64"/>
      <c r="G32" s="15"/>
      <c r="H32" s="15"/>
      <c r="I32" s="47" t="str">
        <f>A26</f>
        <v>Vasas SC Girling</v>
      </c>
      <c r="J32" s="23" t="s">
        <v>17</v>
      </c>
      <c r="K32" s="40" t="s">
        <v>6</v>
      </c>
      <c r="L32" s="31">
        <v>20.5</v>
      </c>
      <c r="M32" s="64"/>
    </row>
    <row r="33" spans="1:13" ht="15.75" customHeight="1" thickBot="1" x14ac:dyDescent="0.25">
      <c r="A33" s="15"/>
      <c r="B33" s="46"/>
      <c r="C33" s="25" t="s">
        <v>28</v>
      </c>
      <c r="D33" s="41" t="s">
        <v>7</v>
      </c>
      <c r="E33" s="27">
        <v>199.6</v>
      </c>
      <c r="F33" s="64"/>
      <c r="G33" s="15"/>
      <c r="H33" s="15"/>
      <c r="I33" s="46"/>
      <c r="J33" s="25" t="s">
        <v>16</v>
      </c>
      <c r="K33" s="41" t="s">
        <v>7</v>
      </c>
      <c r="L33" s="27">
        <v>50.5</v>
      </c>
      <c r="M33" s="64"/>
    </row>
    <row r="34" spans="1:13" ht="15.75" customHeight="1" thickBot="1" x14ac:dyDescent="0.25">
      <c r="A34" s="15"/>
      <c r="B34" s="47" t="str">
        <f>H3</f>
        <v>Hackers</v>
      </c>
      <c r="C34" s="23" t="s">
        <v>20</v>
      </c>
      <c r="D34" s="40" t="s">
        <v>6</v>
      </c>
      <c r="E34" s="31">
        <v>69.099999999999994</v>
      </c>
      <c r="F34" s="64"/>
      <c r="G34" s="15"/>
      <c r="H34" s="15"/>
      <c r="I34" s="47" t="str">
        <f>H52</f>
        <v>UTE Four Four Nők</v>
      </c>
      <c r="J34" s="23" t="s">
        <v>25</v>
      </c>
      <c r="K34" s="40" t="s">
        <v>6</v>
      </c>
      <c r="L34" s="31">
        <f>45.3+14.2</f>
        <v>59.5</v>
      </c>
      <c r="M34" s="64"/>
    </row>
    <row r="35" spans="1:13" ht="15.75" customHeight="1" thickBot="1" x14ac:dyDescent="0.25">
      <c r="A35" s="15"/>
      <c r="B35" s="46"/>
      <c r="C35" s="25" t="s">
        <v>21</v>
      </c>
      <c r="D35" s="41" t="s">
        <v>7</v>
      </c>
      <c r="E35" s="27">
        <v>102.5</v>
      </c>
      <c r="F35" s="64"/>
      <c r="G35" s="15"/>
      <c r="H35" s="15"/>
      <c r="I35" s="46"/>
      <c r="J35" s="25" t="s">
        <v>38</v>
      </c>
      <c r="K35" s="41" t="s">
        <v>7</v>
      </c>
      <c r="L35" s="27">
        <f>110.3+14.2</f>
        <v>124.5</v>
      </c>
      <c r="M35" s="64"/>
    </row>
    <row r="36" spans="1:13" ht="15.75" customHeight="1" thickBot="1" x14ac:dyDescent="0.25">
      <c r="A36" s="15"/>
      <c r="B36" s="47" t="s">
        <v>44</v>
      </c>
      <c r="C36" s="28" t="s">
        <v>28</v>
      </c>
      <c r="D36" s="40" t="s">
        <v>6</v>
      </c>
      <c r="E36" s="31">
        <v>170.7</v>
      </c>
      <c r="F36" s="64"/>
      <c r="G36" s="15"/>
      <c r="H36" s="15"/>
      <c r="I36" s="47" t="s">
        <v>9</v>
      </c>
      <c r="J36" s="23" t="s">
        <v>16</v>
      </c>
      <c r="K36" s="40" t="s">
        <v>6</v>
      </c>
      <c r="L36" s="31">
        <v>94.3</v>
      </c>
      <c r="M36" s="64"/>
    </row>
    <row r="37" spans="1:13" ht="16" customHeight="1" thickBot="1" x14ac:dyDescent="0.25">
      <c r="A37" s="15"/>
      <c r="B37" s="46"/>
      <c r="C37" s="39" t="s">
        <v>29</v>
      </c>
      <c r="D37" s="41" t="s">
        <v>7</v>
      </c>
      <c r="E37" s="37">
        <v>12.1</v>
      </c>
      <c r="F37" s="64"/>
      <c r="G37" s="15"/>
      <c r="H37" s="15"/>
      <c r="I37" s="46"/>
      <c r="J37" s="25" t="s">
        <v>17</v>
      </c>
      <c r="K37" s="41" t="s">
        <v>7</v>
      </c>
      <c r="L37" s="37">
        <v>199.6</v>
      </c>
      <c r="M37" s="64"/>
    </row>
    <row r="38" spans="1:13" ht="16" customHeight="1" thickBot="1" x14ac:dyDescent="0.25">
      <c r="A38" s="15"/>
      <c r="B38" s="48" t="s">
        <v>12</v>
      </c>
      <c r="C38" s="23" t="s">
        <v>21</v>
      </c>
      <c r="D38" s="43" t="s">
        <v>6</v>
      </c>
      <c r="E38" s="20">
        <v>86.1</v>
      </c>
      <c r="F38" s="64"/>
      <c r="G38" s="15"/>
      <c r="H38" s="15"/>
      <c r="I38" s="48" t="s">
        <v>8</v>
      </c>
      <c r="J38" s="28" t="s">
        <v>38</v>
      </c>
      <c r="K38" s="43" t="s">
        <v>6</v>
      </c>
      <c r="L38" s="20">
        <v>187.8</v>
      </c>
      <c r="M38" s="64"/>
    </row>
    <row r="39" spans="1:13" ht="16" customHeight="1" thickBot="1" x14ac:dyDescent="0.25">
      <c r="A39" s="15"/>
      <c r="B39" s="46"/>
      <c r="C39" s="25" t="s">
        <v>20</v>
      </c>
      <c r="D39" s="44" t="s">
        <v>7</v>
      </c>
      <c r="E39" s="30">
        <v>38.200000000000003</v>
      </c>
      <c r="F39" s="64"/>
      <c r="G39" s="15"/>
      <c r="H39" s="15"/>
      <c r="I39" s="46"/>
      <c r="J39" s="25" t="s">
        <v>25</v>
      </c>
      <c r="K39" s="44" t="s">
        <v>7</v>
      </c>
      <c r="L39" s="30">
        <v>199.6</v>
      </c>
      <c r="M39" s="64"/>
    </row>
    <row r="40" spans="1:13" ht="16" customHeight="1" thickBot="1" x14ac:dyDescent="0.25">
      <c r="A40" s="15"/>
      <c r="B40" s="48" t="s">
        <v>8</v>
      </c>
      <c r="C40" s="23" t="s">
        <v>29</v>
      </c>
      <c r="D40" s="42" t="s">
        <v>6</v>
      </c>
      <c r="E40" s="31">
        <v>53.3</v>
      </c>
      <c r="F40" s="64"/>
      <c r="G40" s="15"/>
      <c r="H40" s="15"/>
      <c r="I40" s="48" t="s">
        <v>12</v>
      </c>
      <c r="J40" s="28" t="s">
        <v>25</v>
      </c>
      <c r="K40" s="42" t="s">
        <v>6</v>
      </c>
      <c r="L40" s="31">
        <v>189.4</v>
      </c>
      <c r="M40" s="64"/>
    </row>
    <row r="41" spans="1:13" ht="16" customHeight="1" thickBot="1" x14ac:dyDescent="0.25">
      <c r="A41" s="15"/>
      <c r="B41" s="46"/>
      <c r="C41" s="25" t="s">
        <v>28</v>
      </c>
      <c r="D41" s="41" t="s">
        <v>7</v>
      </c>
      <c r="E41" s="27">
        <v>98.7</v>
      </c>
      <c r="F41" s="64"/>
      <c r="G41" s="15"/>
      <c r="H41" s="15"/>
      <c r="I41" s="46"/>
      <c r="J41" s="25" t="s">
        <v>17</v>
      </c>
      <c r="K41" s="41" t="s">
        <v>7</v>
      </c>
      <c r="L41" s="27">
        <v>77.7</v>
      </c>
      <c r="M41" s="64"/>
    </row>
    <row r="42" spans="1:13" ht="16" customHeight="1" thickBot="1" x14ac:dyDescent="0.25">
      <c r="A42" s="15"/>
      <c r="B42" s="48" t="s">
        <v>11</v>
      </c>
      <c r="C42" s="19" t="s">
        <v>20</v>
      </c>
      <c r="D42" s="40" t="s">
        <v>6</v>
      </c>
      <c r="E42" s="31">
        <v>40.299999999999997</v>
      </c>
      <c r="F42" s="64"/>
      <c r="G42" s="15"/>
      <c r="H42" s="15"/>
      <c r="I42" s="48" t="s">
        <v>46</v>
      </c>
      <c r="J42" s="23" t="s">
        <v>38</v>
      </c>
      <c r="K42" s="40" t="s">
        <v>6</v>
      </c>
      <c r="L42" s="31">
        <v>25.5</v>
      </c>
      <c r="M42" s="64"/>
    </row>
    <row r="43" spans="1:13" ht="16" customHeight="1" thickBot="1" x14ac:dyDescent="0.25">
      <c r="A43" s="15"/>
      <c r="B43" s="46"/>
      <c r="C43" s="21" t="s">
        <v>21</v>
      </c>
      <c r="D43" s="41" t="s">
        <v>7</v>
      </c>
      <c r="E43" s="27">
        <v>199.6</v>
      </c>
      <c r="F43" s="64"/>
      <c r="G43" s="15"/>
      <c r="H43" s="15"/>
      <c r="I43" s="46"/>
      <c r="J43" s="25" t="s">
        <v>25</v>
      </c>
      <c r="K43" s="41" t="s">
        <v>7</v>
      </c>
      <c r="L43" s="27">
        <v>35.299999999999997</v>
      </c>
      <c r="M43" s="64"/>
    </row>
    <row r="44" spans="1:13" ht="16" customHeight="1" thickBot="1" x14ac:dyDescent="0.25">
      <c r="A44" s="15"/>
      <c r="B44" s="47" t="s">
        <v>9</v>
      </c>
      <c r="C44" s="32" t="s">
        <v>28</v>
      </c>
      <c r="D44" s="40" t="s">
        <v>6</v>
      </c>
      <c r="E44" s="31">
        <v>102</v>
      </c>
      <c r="F44" s="64"/>
      <c r="G44" s="15"/>
      <c r="H44" s="15"/>
      <c r="I44" s="47" t="s">
        <v>44</v>
      </c>
      <c r="J44" s="28" t="s">
        <v>17</v>
      </c>
      <c r="K44" s="40" t="s">
        <v>6</v>
      </c>
      <c r="L44" s="31">
        <v>15.6</v>
      </c>
      <c r="M44" s="64"/>
    </row>
    <row r="45" spans="1:13" ht="16" customHeight="1" thickBot="1" x14ac:dyDescent="0.25">
      <c r="A45" s="15"/>
      <c r="B45" s="46"/>
      <c r="C45" s="21" t="s">
        <v>29</v>
      </c>
      <c r="D45" s="41" t="s">
        <v>7</v>
      </c>
      <c r="E45" s="27">
        <v>199.6</v>
      </c>
      <c r="F45" s="64"/>
      <c r="G45" s="15"/>
      <c r="H45" s="15"/>
      <c r="I45" s="16"/>
      <c r="J45" s="39" t="s">
        <v>38</v>
      </c>
      <c r="K45" s="41" t="s">
        <v>7</v>
      </c>
      <c r="L45" s="27">
        <v>199.6</v>
      </c>
      <c r="M45" s="64"/>
    </row>
    <row r="46" spans="1:13" ht="17" thickBot="1" x14ac:dyDescent="0.25">
      <c r="A46" s="15"/>
      <c r="B46" s="17"/>
      <c r="C46" s="52" t="s">
        <v>5</v>
      </c>
      <c r="D46" s="53"/>
      <c r="E46" s="2">
        <f>(SUM(E26:E45)-LARGE(E26:E45,1)-LARGE(E26:E45,2))</f>
        <v>1692.2000000000003</v>
      </c>
      <c r="F46" s="5">
        <f>E46/(COUNT(E26:E45)-2)</f>
        <v>94.01111111111112</v>
      </c>
      <c r="G46" s="15"/>
      <c r="H46" s="15"/>
      <c r="I46" s="16"/>
      <c r="J46" s="58" t="s">
        <v>5</v>
      </c>
      <c r="K46" s="59"/>
      <c r="L46" s="10">
        <f>(SUM(L26:L45)-LARGE(L26:L45,1)-LARGE(L26:L45,2))</f>
        <v>1763.7999999999997</v>
      </c>
      <c r="M46" s="5">
        <f>L46/(COUNT(L26:L45)-2)</f>
        <v>97.98888888888888</v>
      </c>
    </row>
    <row r="47" spans="1:13" ht="16" x14ac:dyDescent="0.2">
      <c r="A47" s="15"/>
      <c r="B47" s="14"/>
      <c r="C47" s="15"/>
      <c r="D47" s="15"/>
      <c r="E47" s="15"/>
      <c r="F47" s="15"/>
      <c r="G47" s="15"/>
      <c r="H47" s="15"/>
      <c r="I47" s="14"/>
      <c r="J47" s="15"/>
      <c r="K47" s="15"/>
      <c r="L47" s="15"/>
      <c r="M47" s="15"/>
    </row>
    <row r="48" spans="1:13" ht="16" x14ac:dyDescent="0.2">
      <c r="A48" s="15"/>
      <c r="B48" s="14"/>
      <c r="C48" s="15"/>
      <c r="D48" s="15"/>
      <c r="E48" s="15"/>
      <c r="F48" s="15"/>
      <c r="G48" s="15"/>
      <c r="H48" s="15"/>
      <c r="I48" s="14"/>
      <c r="J48" s="15"/>
      <c r="K48" s="15"/>
      <c r="L48" s="15"/>
      <c r="M48" s="15"/>
    </row>
    <row r="49" spans="1:13" ht="16" x14ac:dyDescent="0.2">
      <c r="A49" s="15"/>
      <c r="B49" s="14"/>
      <c r="C49" s="15"/>
      <c r="D49" s="15"/>
      <c r="E49" s="15"/>
      <c r="F49" s="15"/>
      <c r="G49" s="15"/>
      <c r="H49" s="15"/>
      <c r="I49" s="14"/>
      <c r="J49" s="15"/>
      <c r="K49" s="15"/>
      <c r="L49" s="15"/>
      <c r="M49" s="15"/>
    </row>
    <row r="50" spans="1:13" ht="17" thickBot="1" x14ac:dyDescent="0.25">
      <c r="A50" s="15"/>
      <c r="B50" s="14"/>
      <c r="C50" s="15"/>
      <c r="D50" s="15"/>
      <c r="E50" s="15"/>
      <c r="F50" s="15"/>
      <c r="G50" s="15"/>
      <c r="H50" s="15"/>
      <c r="I50" s="14"/>
      <c r="J50" s="15"/>
      <c r="K50" s="15"/>
      <c r="L50" s="15"/>
      <c r="M50" s="15"/>
    </row>
    <row r="51" spans="1:13" ht="17" customHeight="1" thickBot="1" x14ac:dyDescent="0.25">
      <c r="A51" s="3" t="s">
        <v>0</v>
      </c>
      <c r="B51" s="6" t="s">
        <v>1</v>
      </c>
      <c r="C51" s="4" t="s">
        <v>2</v>
      </c>
      <c r="D51" s="56" t="s">
        <v>3</v>
      </c>
      <c r="E51" s="57"/>
      <c r="F51" s="63" t="s">
        <v>4</v>
      </c>
      <c r="G51" s="15"/>
      <c r="H51" s="3" t="s">
        <v>0</v>
      </c>
      <c r="I51" s="6" t="s">
        <v>1</v>
      </c>
      <c r="J51" s="4" t="s">
        <v>2</v>
      </c>
      <c r="K51" s="56" t="s">
        <v>3</v>
      </c>
      <c r="L51" s="57"/>
      <c r="M51" s="63" t="s">
        <v>4</v>
      </c>
    </row>
    <row r="52" spans="1:13" ht="16" customHeight="1" thickBot="1" x14ac:dyDescent="0.25">
      <c r="A52" s="50" t="s">
        <v>12</v>
      </c>
      <c r="B52" s="45" t="str">
        <f>A3</f>
        <v>UTE Team Palancsa</v>
      </c>
      <c r="C52" s="19" t="s">
        <v>34</v>
      </c>
      <c r="D52" s="40" t="s">
        <v>6</v>
      </c>
      <c r="E52" s="20">
        <v>28.3</v>
      </c>
      <c r="F52" s="64"/>
      <c r="G52" s="15"/>
      <c r="H52" s="50" t="s">
        <v>13</v>
      </c>
      <c r="I52" s="45" t="str">
        <f>A26</f>
        <v>Vasas SC Girling</v>
      </c>
      <c r="J52" s="19" t="s">
        <v>22</v>
      </c>
      <c r="K52" s="40" t="s">
        <v>6</v>
      </c>
      <c r="L52" s="20">
        <v>117.1</v>
      </c>
      <c r="M52" s="64"/>
    </row>
    <row r="53" spans="1:13" ht="16" customHeight="1" thickBot="1" x14ac:dyDescent="0.25">
      <c r="A53" s="51"/>
      <c r="B53" s="46"/>
      <c r="C53" s="21" t="s">
        <v>33</v>
      </c>
      <c r="D53" s="41" t="s">
        <v>7</v>
      </c>
      <c r="E53" s="30">
        <v>182.6</v>
      </c>
      <c r="F53" s="64"/>
      <c r="G53" s="15"/>
      <c r="H53" s="51"/>
      <c r="I53" s="46"/>
      <c r="J53" s="21" t="s">
        <v>23</v>
      </c>
      <c r="K53" s="41" t="s">
        <v>7</v>
      </c>
      <c r="L53" s="22">
        <v>199.6</v>
      </c>
      <c r="M53" s="64"/>
    </row>
    <row r="54" spans="1:13" ht="16" customHeight="1" thickBot="1" x14ac:dyDescent="0.25">
      <c r="A54" s="15"/>
      <c r="B54" s="47" t="str">
        <f>H3</f>
        <v>Hackers</v>
      </c>
      <c r="C54" s="23" t="s">
        <v>31</v>
      </c>
      <c r="D54" s="40" t="s">
        <v>6</v>
      </c>
      <c r="E54" s="36">
        <v>199.6</v>
      </c>
      <c r="F54" s="64"/>
      <c r="G54" s="15"/>
      <c r="H54" s="15"/>
      <c r="I54" s="47" t="str">
        <f>H3</f>
        <v>Hackers</v>
      </c>
      <c r="J54" s="23" t="s">
        <v>40</v>
      </c>
      <c r="K54" s="40" t="s">
        <v>6</v>
      </c>
      <c r="L54" s="31">
        <v>17.600000000000001</v>
      </c>
      <c r="M54" s="64"/>
    </row>
    <row r="55" spans="1:13" ht="16" customHeight="1" thickBot="1" x14ac:dyDescent="0.25">
      <c r="A55" s="15"/>
      <c r="B55" s="46"/>
      <c r="C55" s="25" t="s">
        <v>24</v>
      </c>
      <c r="D55" s="49" t="s">
        <v>7</v>
      </c>
      <c r="E55" s="37">
        <v>66.900000000000006</v>
      </c>
      <c r="F55" s="64"/>
      <c r="G55" s="15"/>
      <c r="H55" s="15"/>
      <c r="I55" s="46"/>
      <c r="J55" s="25" t="s">
        <v>30</v>
      </c>
      <c r="K55" s="41" t="s">
        <v>7</v>
      </c>
      <c r="L55" s="26">
        <v>199.6</v>
      </c>
      <c r="M55" s="64"/>
    </row>
    <row r="56" spans="1:13" ht="16" customHeight="1" thickBot="1" x14ac:dyDescent="0.25">
      <c r="A56" s="15"/>
      <c r="B56" s="47" t="str">
        <f>A26</f>
        <v>Vasas SC Girling</v>
      </c>
      <c r="C56" s="23" t="s">
        <v>32</v>
      </c>
      <c r="D56" s="40" t="s">
        <v>6</v>
      </c>
      <c r="E56" s="33">
        <v>199.6</v>
      </c>
      <c r="F56" s="64"/>
      <c r="G56" s="15"/>
      <c r="H56" s="15"/>
      <c r="I56" s="47" t="str">
        <f>A3</f>
        <v>UTE Team Palancsa</v>
      </c>
      <c r="J56" s="23" t="s">
        <v>41</v>
      </c>
      <c r="K56" s="40" t="s">
        <v>6</v>
      </c>
      <c r="L56" s="31">
        <v>14.2</v>
      </c>
      <c r="M56" s="64"/>
    </row>
    <row r="57" spans="1:13" ht="16" customHeight="1" thickBot="1" x14ac:dyDescent="0.25">
      <c r="A57" s="15"/>
      <c r="B57" s="46"/>
      <c r="C57" s="25" t="s">
        <v>34</v>
      </c>
      <c r="D57" s="41" t="s">
        <v>7</v>
      </c>
      <c r="E57" s="27">
        <v>199.6</v>
      </c>
      <c r="F57" s="64"/>
      <c r="G57" s="15"/>
      <c r="H57" s="15"/>
      <c r="I57" s="46"/>
      <c r="J57" s="25" t="s">
        <v>22</v>
      </c>
      <c r="K57" s="41" t="s">
        <v>7</v>
      </c>
      <c r="L57" s="27">
        <v>199.6</v>
      </c>
      <c r="M57" s="64"/>
    </row>
    <row r="58" spans="1:13" ht="16" customHeight="1" thickBot="1" x14ac:dyDescent="0.25">
      <c r="A58" s="15"/>
      <c r="B58" s="47" t="str">
        <f>H26</f>
        <v>SSC Nők</v>
      </c>
      <c r="C58" s="23" t="s">
        <v>24</v>
      </c>
      <c r="D58" s="40" t="s">
        <v>6</v>
      </c>
      <c r="E58" s="24">
        <v>44.9</v>
      </c>
      <c r="F58" s="64"/>
      <c r="G58" s="15"/>
      <c r="H58" s="15"/>
      <c r="I58" s="47" t="str">
        <f>H26</f>
        <v>SSC Nők</v>
      </c>
      <c r="J58" s="23" t="s">
        <v>30</v>
      </c>
      <c r="K58" s="40" t="s">
        <v>6</v>
      </c>
      <c r="L58" s="31">
        <v>199.6</v>
      </c>
      <c r="M58" s="64"/>
    </row>
    <row r="59" spans="1:13" ht="16" customHeight="1" thickBot="1" x14ac:dyDescent="0.25">
      <c r="A59" s="15"/>
      <c r="B59" s="46"/>
      <c r="C59" s="25" t="s">
        <v>31</v>
      </c>
      <c r="D59" s="41" t="s">
        <v>7</v>
      </c>
      <c r="E59" s="27">
        <v>115</v>
      </c>
      <c r="F59" s="64"/>
      <c r="G59" s="15"/>
      <c r="H59" s="15"/>
      <c r="I59" s="46"/>
      <c r="J59" s="25" t="s">
        <v>40</v>
      </c>
      <c r="K59" s="41" t="s">
        <v>7</v>
      </c>
      <c r="L59" s="27">
        <f>171.5+14.2</f>
        <v>185.7</v>
      </c>
      <c r="M59" s="64"/>
    </row>
    <row r="60" spans="1:13" ht="16" customHeight="1" thickBot="1" x14ac:dyDescent="0.25">
      <c r="A60" s="15"/>
      <c r="B60" s="47" t="str">
        <f>H52</f>
        <v>UTE Four Four Nők</v>
      </c>
      <c r="C60" s="23" t="s">
        <v>42</v>
      </c>
      <c r="D60" s="40" t="s">
        <v>6</v>
      </c>
      <c r="E60" s="24">
        <v>34.299999999999997</v>
      </c>
      <c r="F60" s="64"/>
      <c r="G60" s="15"/>
      <c r="H60" s="15"/>
      <c r="I60" s="47" t="str">
        <f>A52</f>
        <v>Vasas Nők</v>
      </c>
      <c r="J60" s="23" t="s">
        <v>23</v>
      </c>
      <c r="K60" s="40" t="s">
        <v>6</v>
      </c>
      <c r="L60" s="31">
        <v>199.6</v>
      </c>
      <c r="M60" s="64"/>
    </row>
    <row r="61" spans="1:13" ht="16" customHeight="1" thickBot="1" x14ac:dyDescent="0.25">
      <c r="A61" s="15"/>
      <c r="B61" s="46"/>
      <c r="C61" s="25" t="s">
        <v>32</v>
      </c>
      <c r="D61" s="41" t="s">
        <v>7</v>
      </c>
      <c r="E61" s="27">
        <v>199.6</v>
      </c>
      <c r="F61" s="64"/>
      <c r="G61" s="15"/>
      <c r="H61" s="15"/>
      <c r="I61" s="46"/>
      <c r="J61" s="25" t="s">
        <v>41</v>
      </c>
      <c r="K61" s="41" t="s">
        <v>7</v>
      </c>
      <c r="L61" s="27">
        <f>67.4+14.2</f>
        <v>81.600000000000009</v>
      </c>
      <c r="M61" s="64"/>
    </row>
    <row r="62" spans="1:13" ht="16" customHeight="1" thickBot="1" x14ac:dyDescent="0.25">
      <c r="A62" s="15"/>
      <c r="B62" s="47" t="s">
        <v>8</v>
      </c>
      <c r="C62" s="23" t="s">
        <v>31</v>
      </c>
      <c r="D62" s="40" t="s">
        <v>6</v>
      </c>
      <c r="E62" s="24">
        <v>34.299999999999997</v>
      </c>
      <c r="F62" s="64"/>
      <c r="G62" s="15"/>
      <c r="H62" s="15"/>
      <c r="I62" s="47" t="s">
        <v>43</v>
      </c>
      <c r="J62" s="19" t="s">
        <v>22</v>
      </c>
      <c r="K62" s="40" t="s">
        <v>6</v>
      </c>
      <c r="L62" s="31">
        <v>177.2</v>
      </c>
      <c r="M62" s="64"/>
    </row>
    <row r="63" spans="1:13" ht="16" customHeight="1" thickBot="1" x14ac:dyDescent="0.25">
      <c r="A63" s="15"/>
      <c r="B63" s="46"/>
      <c r="C63" s="25" t="s">
        <v>42</v>
      </c>
      <c r="D63" s="41" t="s">
        <v>7</v>
      </c>
      <c r="E63" s="27">
        <v>103.6</v>
      </c>
      <c r="F63" s="64"/>
      <c r="G63" s="15"/>
      <c r="H63" s="15"/>
      <c r="I63" s="46"/>
      <c r="J63" s="25" t="s">
        <v>30</v>
      </c>
      <c r="K63" s="41" t="s">
        <v>7</v>
      </c>
      <c r="L63" s="37">
        <v>38</v>
      </c>
      <c r="M63" s="64"/>
    </row>
    <row r="64" spans="1:13" ht="16" customHeight="1" thickBot="1" x14ac:dyDescent="0.25">
      <c r="A64" s="15"/>
      <c r="B64" s="48" t="s">
        <v>9</v>
      </c>
      <c r="C64" s="28" t="s">
        <v>33</v>
      </c>
      <c r="D64" s="40" t="s">
        <v>6</v>
      </c>
      <c r="E64" s="34">
        <v>186.2</v>
      </c>
      <c r="F64" s="64"/>
      <c r="G64" s="15"/>
      <c r="H64" s="15"/>
      <c r="I64" s="48" t="s">
        <v>9</v>
      </c>
      <c r="J64" s="28" t="s">
        <v>40</v>
      </c>
      <c r="K64" s="43" t="s">
        <v>6</v>
      </c>
      <c r="L64" s="20">
        <v>66.8</v>
      </c>
      <c r="M64" s="64"/>
    </row>
    <row r="65" spans="1:13" ht="16" customHeight="1" thickBot="1" x14ac:dyDescent="0.25">
      <c r="A65" s="15"/>
      <c r="B65" s="46"/>
      <c r="C65" s="29" t="s">
        <v>34</v>
      </c>
      <c r="D65" s="41" t="s">
        <v>7</v>
      </c>
      <c r="E65" s="35">
        <v>145</v>
      </c>
      <c r="F65" s="64"/>
      <c r="G65" s="15"/>
      <c r="H65" s="15"/>
      <c r="I65" s="46"/>
      <c r="J65" s="25" t="s">
        <v>23</v>
      </c>
      <c r="K65" s="44" t="s">
        <v>7</v>
      </c>
      <c r="L65" s="30">
        <v>71.8</v>
      </c>
      <c r="M65" s="64"/>
    </row>
    <row r="66" spans="1:13" ht="16" customHeight="1" thickBot="1" x14ac:dyDescent="0.25">
      <c r="A66" s="15"/>
      <c r="B66" s="48" t="s">
        <v>46</v>
      </c>
      <c r="C66" s="28" t="s">
        <v>42</v>
      </c>
      <c r="D66" s="42" t="s">
        <v>6</v>
      </c>
      <c r="E66" s="31">
        <v>199.6</v>
      </c>
      <c r="F66" s="64"/>
      <c r="G66" s="15"/>
      <c r="H66" s="15"/>
      <c r="I66" s="47" t="s">
        <v>8</v>
      </c>
      <c r="J66" s="28" t="s">
        <v>47</v>
      </c>
      <c r="K66" s="42" t="s">
        <v>6</v>
      </c>
      <c r="L66" s="31">
        <v>72.5</v>
      </c>
      <c r="M66" s="64"/>
    </row>
    <row r="67" spans="1:13" ht="16" customHeight="1" thickBot="1" x14ac:dyDescent="0.25">
      <c r="A67" s="15"/>
      <c r="B67" s="46"/>
      <c r="C67" s="39" t="s">
        <v>31</v>
      </c>
      <c r="D67" s="41" t="s">
        <v>7</v>
      </c>
      <c r="E67" s="27">
        <v>34.700000000000003</v>
      </c>
      <c r="F67" s="64"/>
      <c r="G67" s="15"/>
      <c r="H67" s="15"/>
      <c r="I67" s="46"/>
      <c r="J67" s="25" t="s">
        <v>22</v>
      </c>
      <c r="K67" s="41" t="s">
        <v>7</v>
      </c>
      <c r="L67" s="27">
        <v>20.3</v>
      </c>
      <c r="M67" s="64"/>
    </row>
    <row r="68" spans="1:13" ht="16" customHeight="1" thickBot="1" x14ac:dyDescent="0.25">
      <c r="A68" s="15"/>
      <c r="B68" s="48" t="s">
        <v>11</v>
      </c>
      <c r="C68" s="19" t="s">
        <v>34</v>
      </c>
      <c r="D68" s="40" t="s">
        <v>6</v>
      </c>
      <c r="E68" s="31">
        <v>98.4</v>
      </c>
      <c r="F68" s="64"/>
      <c r="G68" s="15"/>
      <c r="H68" s="15"/>
      <c r="I68" s="48" t="s">
        <v>11</v>
      </c>
      <c r="J68" s="28" t="s">
        <v>41</v>
      </c>
      <c r="K68" s="40" t="s">
        <v>6</v>
      </c>
      <c r="L68" s="31">
        <v>105.9</v>
      </c>
      <c r="M68" s="64"/>
    </row>
    <row r="69" spans="1:13" ht="16" customHeight="1" thickBot="1" x14ac:dyDescent="0.25">
      <c r="A69" s="15"/>
      <c r="B69" s="46"/>
      <c r="C69" s="21" t="s">
        <v>33</v>
      </c>
      <c r="D69" s="41" t="s">
        <v>7</v>
      </c>
      <c r="E69" s="27">
        <v>94.9</v>
      </c>
      <c r="F69" s="64"/>
      <c r="G69" s="15"/>
      <c r="H69" s="15"/>
      <c r="I69" s="46"/>
      <c r="J69" s="25" t="s">
        <v>40</v>
      </c>
      <c r="K69" s="41" t="s">
        <v>7</v>
      </c>
      <c r="L69" s="27">
        <v>67.599999999999994</v>
      </c>
      <c r="M69" s="64"/>
    </row>
    <row r="70" spans="1:13" ht="16" customHeight="1" thickBot="1" x14ac:dyDescent="0.25">
      <c r="A70" s="15"/>
      <c r="B70" s="47" t="s">
        <v>44</v>
      </c>
      <c r="C70" s="32" t="s">
        <v>32</v>
      </c>
      <c r="D70" s="40" t="s">
        <v>6</v>
      </c>
      <c r="E70" s="31">
        <v>199.6</v>
      </c>
      <c r="F70" s="64"/>
      <c r="G70" s="15"/>
      <c r="H70" s="15"/>
      <c r="I70" s="48" t="s">
        <v>12</v>
      </c>
      <c r="J70" s="32" t="s">
        <v>22</v>
      </c>
      <c r="K70" s="40" t="s">
        <v>6</v>
      </c>
      <c r="L70" s="31">
        <v>29.8</v>
      </c>
      <c r="M70" s="64"/>
    </row>
    <row r="71" spans="1:13" ht="16" customHeight="1" thickBot="1" x14ac:dyDescent="0.25">
      <c r="A71" s="15"/>
      <c r="B71" s="16"/>
      <c r="C71" s="21" t="s">
        <v>33</v>
      </c>
      <c r="D71" s="41" t="s">
        <v>7</v>
      </c>
      <c r="E71" s="27">
        <v>40.4</v>
      </c>
      <c r="F71" s="64"/>
      <c r="G71" s="15"/>
      <c r="H71" s="15"/>
      <c r="I71" s="16"/>
      <c r="J71" s="21" t="s">
        <v>30</v>
      </c>
      <c r="K71" s="41" t="s">
        <v>7</v>
      </c>
      <c r="L71" s="27">
        <v>76.2</v>
      </c>
      <c r="M71" s="64"/>
    </row>
    <row r="72" spans="1:13" ht="17" thickBot="1" x14ac:dyDescent="0.25">
      <c r="A72" s="15"/>
      <c r="B72" s="17"/>
      <c r="C72" s="52" t="s">
        <v>5</v>
      </c>
      <c r="D72" s="53"/>
      <c r="E72" s="2">
        <f>(SUM(E52:E71)-LARGE(E52:E71,1)-LARGE(E52:E71,2))</f>
        <v>2007.9</v>
      </c>
      <c r="F72" s="5">
        <f>E72/(COUNT(E52:E71)-2)</f>
        <v>111.55000000000001</v>
      </c>
      <c r="G72" s="15"/>
      <c r="H72" s="15"/>
      <c r="I72" s="17"/>
      <c r="J72" s="52" t="s">
        <v>5</v>
      </c>
      <c r="K72" s="53"/>
      <c r="L72" s="2">
        <f>(SUM(L52:L71)-LARGE(L52:L71,1)-LARGE(L52:L71,2))</f>
        <v>1741.1</v>
      </c>
      <c r="M72" s="5">
        <f>L72/(COUNT(L52:L71)-2)</f>
        <v>96.727777777777774</v>
      </c>
    </row>
  </sheetData>
  <mergeCells count="24">
    <mergeCell ref="A52:A53"/>
    <mergeCell ref="C72:D72"/>
    <mergeCell ref="K51:L51"/>
    <mergeCell ref="M51:M71"/>
    <mergeCell ref="H52:H53"/>
    <mergeCell ref="J72:K72"/>
    <mergeCell ref="D51:E51"/>
    <mergeCell ref="F51:F71"/>
    <mergeCell ref="M2:M22"/>
    <mergeCell ref="K25:L25"/>
    <mergeCell ref="F25:F45"/>
    <mergeCell ref="C46:D46"/>
    <mergeCell ref="M25:M45"/>
    <mergeCell ref="J46:K46"/>
    <mergeCell ref="A26:A27"/>
    <mergeCell ref="A3:A4"/>
    <mergeCell ref="J23:K23"/>
    <mergeCell ref="D2:E2"/>
    <mergeCell ref="D25:E25"/>
    <mergeCell ref="H3:H4"/>
    <mergeCell ref="C23:D23"/>
    <mergeCell ref="H26:H27"/>
    <mergeCell ref="K2:L2"/>
    <mergeCell ref="F2:F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2019-04-12T16:08:44Z</cp:lastPrinted>
  <dcterms:created xsi:type="dcterms:W3CDTF">2015-07-23T15:30:22Z</dcterms:created>
  <dcterms:modified xsi:type="dcterms:W3CDTF">2019-04-13T10:17:06Z</dcterms:modified>
</cp:coreProperties>
</file>